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definedNames>
    <definedName name="_xlnm._FilterDatabase" localSheetId="0" hidden="1">Sheet1!$A$3:$F$1317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<sst xmlns="http://schemas.openxmlformats.org/spreadsheetml/2006/main" count="1322" uniqueCount="1025">
  <si>
    <t>2023年九台区级一般公共预算本级支出功能分类决算表</t>
  </si>
  <si>
    <t>单位：万元</t>
  </si>
  <si>
    <t>科目编码</t>
  </si>
  <si>
    <t>项       目</t>
  </si>
  <si>
    <t>年初预算数</t>
  </si>
  <si>
    <t>决算数</t>
  </si>
  <si>
    <t>完成年初预算</t>
  </si>
  <si>
    <t>比上年增长%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</si>
  <si>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</si>
  <si>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</si>
  <si>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</si>
  <si>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</si>
  <si>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</si>
  <si>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</si>
  <si>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</si>
  <si>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</si>
  <si>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</si>
  <si>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</si>
  <si>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</si>
  <si>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</si>
  <si>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</si>
  <si>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</si>
  <si>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</si>
  <si>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</si>
  <si>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</si>
  <si>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</si>
  <si>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</si>
  <si>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</si>
  <si>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</si>
  <si>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</si>
  <si>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</si>
  <si>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</si>
  <si>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</si>
  <si>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</si>
  <si>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</si>
  <si>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</si>
  <si>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</si>
  <si>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</si>
  <si>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</si>
  <si>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</si>
  <si>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</si>
  <si>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</si>
  <si>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</si>
  <si>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</si>
  <si>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</si>
  <si>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</si>
  <si>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</si>
  <si>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</si>
  <si>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</si>
  <si>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</si>
  <si>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</si>
  <si>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</si>
  <si>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</si>
  <si>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</si>
  <si>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</si>
  <si>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</si>
  <si>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</si>
  <si>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</si>
  <si>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</si>
  <si>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</si>
  <si>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</si>
  <si>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</si>
  <si>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</si>
  <si>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</si>
  <si>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</si>
  <si>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</si>
  <si>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</si>
  <si>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</si>
  <si>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</si>
  <si>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</si>
  <si>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</si>
  <si>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</si>
  <si>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</si>
  <si>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</si>
  <si>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</si>
  <si>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</si>
  <si>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</si>
  <si>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</si>
  <si>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</si>
  <si>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</si>
  <si>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</si>
  <si>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</si>
  <si>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</si>
  <si>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</si>
  <si>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</si>
  <si>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</si>
  <si>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</si>
  <si>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</si>
  <si>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</si>
  <si>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</si>
  <si>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</si>
  <si>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</si>
  <si>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</si>
  <si>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</si>
  <si>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</si>
  <si>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</si>
  <si>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</si>
  <si>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</si>
  <si>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</si>
  <si>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</si>
  <si>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</si>
  <si>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</si>
  <si>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</si>
  <si>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</si>
  <si>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</si>
  <si>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</si>
  <si>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</si>
  <si>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</si>
  <si>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</si>
  <si>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</si>
  <si>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</si>
  <si>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</si>
  <si>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</si>
  <si>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</si>
  <si>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</si>
  <si>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</si>
  <si>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</si>
  <si>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</si>
  <si>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</si>
  <si>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</si>
  <si>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</si>
  <si>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</si>
  <si>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</si>
  <si>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</si>
  <si>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</si>
  <si>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</si>
  <si>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</si>
  <si>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</si>
  <si>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</si>
  <si>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</si>
  <si>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</si>
  <si>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</si>
  <si>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</si>
  <si>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</si>
  <si>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</si>
  <si>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</si>
  <si>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</si>
  <si>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</si>
  <si>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</si>
  <si>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</si>
  <si>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</si>
  <si>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</si>
  <si>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</si>
  <si>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</si>
  <si>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</si>
  <si>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</si>
  <si>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</si>
  <si>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</si>
  <si>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</si>
  <si>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</si>
  <si>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</si>
  <si>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</si>
  <si>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</si>
  <si>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</si>
  <si>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</si>
  <si>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</si>
  <si>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</si>
  <si>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</si>
  <si>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</si>
  <si>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</si>
  <si>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</si>
  <si>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</si>
  <si>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</si>
  <si>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</si>
  <si>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</si>
  <si>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</si>
  <si>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</si>
  <si>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</si>
  <si>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</si>
  <si>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</si>
  <si>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</si>
  <si>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</si>
  <si>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</si>
  <si>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</si>
  <si>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</si>
  <si>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</si>
  <si>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</si>
  <si>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</si>
  <si>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</si>
  <si>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</si>
  <si>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</si>
  <si>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</si>
  <si>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</si>
  <si>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</si>
  <si>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</si>
  <si>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</si>
  <si>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</si>
  <si>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</si>
  <si>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</si>
  <si>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</si>
  <si>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</si>
  <si>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</si>
  <si>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</si>
  <si>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</si>
  <si>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</si>
  <si>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</si>
  <si>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</si>
  <si>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</si>
  <si>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</si>
  <si>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</si>
  <si>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</si>
  <si>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</si>
  <si>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</si>
  <si>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</si>
  <si>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</si>
  <si>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</si>
  <si>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</si>
  <si>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</si>
  <si>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</si>
  <si>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</si>
  <si>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</si>
  <si>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</si>
  <si>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</si>
  <si>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</si>
  <si>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</si>
  <si>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</si>
  <si>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</si>
  <si>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</si>
  <si>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</si>
  <si>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</si>
  <si>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</si>
  <si>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</si>
  <si>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</si>
  <si>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</si>
  <si>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</si>
  <si>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</si>
  <si>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</si>
  <si>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</si>
  <si>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</si>
  <si>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</si>
  <si>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</si>
  <si>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</si>
  <si>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</si>
  <si>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</si>
  <si>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</si>
  <si>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</si>
  <si>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</si>
  <si>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</si>
  <si>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</si>
  <si>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</si>
  <si>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</si>
  <si>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</si>
  <si>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</si>
  <si>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</si>
  <si>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</si>
  <si>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</si>
  <si>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</si>
  <si>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</si>
  <si>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</si>
  <si>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</si>
  <si>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</si>
  <si>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</si>
  <si>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</si>
  <si>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</si>
  <si>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</si>
  <si>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</si>
  <si>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</si>
  <si>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</si>
  <si>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</si>
  <si>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</si>
  <si>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</si>
  <si>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</si>
  <si>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</si>
  <si>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</si>
  <si>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</si>
  <si>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</si>
  <si>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</si>
  <si>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</si>
  <si>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</si>
  <si>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</si>
  <si>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</si>
  <si>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</si>
  <si>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</si>
  <si>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</si>
  <si>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</si>
  <si>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</si>
  <si>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</si>
  <si>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</si>
  <si>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</si>
  <si>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</si>
  <si>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</si>
  <si>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</si>
  <si>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</si>
  <si>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</si>
  <si>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</si>
  <si>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</si>
  <si>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</si>
  <si>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</si>
  <si>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</si>
  <si>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</si>
  <si>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</si>
  <si>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</si>
  <si>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</si>
  <si>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</si>
  <si>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</si>
  <si>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</si>
  <si>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</si>
  <si>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</si>
  <si>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</si>
  <si>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</si>
  <si>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</si>
  <si>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</si>
  <si>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</si>
  <si>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</si>
  <si>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</si>
  <si>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</si>
  <si>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</si>
  <si>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</si>
  <si>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</si>
  <si>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</si>
  <si>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</si>
  <si>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</si>
  <si>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</si>
  <si>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</si>
  <si>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</si>
  <si>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</si>
  <si>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</si>
  <si>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</si>
  <si>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</si>
  <si>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</si>
  <si>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</si>
  <si>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</si>
  <si>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</si>
  <si>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</si>
  <si>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</si>
  <si>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</si>
  <si>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</si>
  <si>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</si>
  <si>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</si>
  <si>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</si>
  <si>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</si>
  <si>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</si>
  <si>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</si>
  <si>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</si>
  <si>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</si>
  <si>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</si>
  <si>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</si>
  <si>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</si>
  <si>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</si>
  <si>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</si>
  <si>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</si>
  <si>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</si>
  <si>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</si>
  <si>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</si>
  <si>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</si>
  <si>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</si>
  <si>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</si>
  <si>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</si>
  <si>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</si>
  <si>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</si>
  <si>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</si>
  <si>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</si>
  <si>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</si>
  <si>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</si>
  <si>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</si>
  <si>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</si>
  <si>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</si>
  <si>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</si>
  <si>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</si>
  <si>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</si>
  <si>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</si>
  <si>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</si>
  <si>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</si>
  <si>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</si>
  <si>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</si>
  <si>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</si>
  <si>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</si>
  <si>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</si>
  <si>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</si>
  <si>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</si>
  <si>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</si>
  <si>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</si>
  <si>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</si>
  <si>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</si>
  <si>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</si>
  <si>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</si>
  <si>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</si>
  <si>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</si>
  <si>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</si>
  <si>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</si>
  <si>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</si>
  <si>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</si>
  <si>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</si>
  <si>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</si>
  <si>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</si>
  <si>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</si>
  <si>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</si>
  <si>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</si>
  <si>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</si>
  <si>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</si>
  <si>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</si>
  <si>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</si>
  <si>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</si>
  <si>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</si>
  <si>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</si>
  <si>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</si>
  <si>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</si>
  <si>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</si>
  <si>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</si>
  <si>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</si>
  <si>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</si>
  <si>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</si>
  <si>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</si>
  <si>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</si>
  <si>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</si>
  <si>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</si>
  <si>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</si>
  <si>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</si>
  <si>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</si>
  <si>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</si>
  <si>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</si>
  <si>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</si>
  <si>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</si>
  <si>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</si>
  <si>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</si>
  <si>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</si>
  <si>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</si>
  <si>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</si>
  <si>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</si>
  <si>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</si>
  <si>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</si>
  <si>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</si>
  <si>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</si>
  <si>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</si>
  <si>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</si>
  <si>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</si>
  <si>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</si>
  <si>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</si>
  <si>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</si>
  <si>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</si>
  <si>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</si>
  <si>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</si>
  <si>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</si>
  <si>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</si>
  <si>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</si>
  <si>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</si>
  <si>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</si>
  <si>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</si>
  <si>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</si>
  <si>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</si>
  <si>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</si>
  <si>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</si>
  <si>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</si>
  <si>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</si>
  <si>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</si>
  <si>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</si>
  <si>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</si>
  <si>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</si>
  <si>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</si>
  <si>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</si>
  <si>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</si>
  <si>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</si>
  <si>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</si>
  <si>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</si>
  <si>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</si>
  <si>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</si>
  <si>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</si>
  <si>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</si>
  <si>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</si>
  <si>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</si>
  <si>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</si>
  <si>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</si>
  <si>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</si>
  <si>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</si>
  <si>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</si>
  <si>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</si>
  <si>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</si>
  <si>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</si>
  <si>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</si>
  <si>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</si>
  <si>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</si>
  <si>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</si>
  <si>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</si>
  <si>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</si>
  <si>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</si>
  <si>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</si>
  <si>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</si>
  <si>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</si>
  <si>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</si>
  <si>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</si>
  <si>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</si>
  <si>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</si>
  <si>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</si>
  <si>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</si>
  <si>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</si>
  <si>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</si>
  <si>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</si>
  <si>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</si>
  <si>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</si>
  <si>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</si>
  <si>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</si>
  <si>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</si>
  <si>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</si>
  <si>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</si>
  <si>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</si>
  <si>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</si>
  <si>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</si>
  <si>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</si>
  <si>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</si>
  <si>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</si>
  <si>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</si>
  <si>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</si>
  <si>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</si>
  <si>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</si>
  <si>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</si>
  <si>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</si>
  <si>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</si>
  <si>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</si>
  <si>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</si>
  <si>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</si>
  <si>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</si>
  <si>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</si>
  <si>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</si>
  <si>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</si>
  <si>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</si>
  <si>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</si>
  <si>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</si>
  <si>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</si>
  <si>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</si>
  <si>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</si>
  <si>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</si>
  <si>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</si>
  <si>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</si>
  <si>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</si>
  <si>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</si>
  <si>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</si>
  <si>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</si>
  <si>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</si>
  <si>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</si>
  <si>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</si>
  <si>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</si>
  <si>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</si>
  <si>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</si>
  <si>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</si>
  <si>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</si>
  <si>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</si>
  <si>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</si>
  <si>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</si>
  <si>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</si>
  <si>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</si>
  <si>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</si>
  <si>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</si>
  <si>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</si>
  <si>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</si>
  <si>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</si>
  <si>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</si>
  <si>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</si>
  <si>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</si>
  <si>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</si>
  <si>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</si>
  <si>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</si>
  <si>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</si>
  <si>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</si>
  <si>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</si>
  <si>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</si>
  <si>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</si>
  <si>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</si>
  <si>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</si>
  <si>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</si>
  <si>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</si>
  <si>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</si>
  <si>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</si>
  <si>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</si>
  <si>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</si>
  <si>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</si>
  <si>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</si>
  <si>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</si>
  <si>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</si>
  <si>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</si>
  <si>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</si>
  <si>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</si>
  <si>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</si>
  <si>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</si>
  <si>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</si>
  <si>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</si>
  <si>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</si>
  <si>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</si>
  <si>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</si>
  <si>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</si>
  <si>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</si>
  <si>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</si>
  <si>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</si>
  <si>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</si>
  <si>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</si>
  <si>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</si>
  <si>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</si>
  <si>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</si>
  <si>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</si>
  <si>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</si>
  <si>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</si>
  <si>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</si>
  <si>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</si>
  <si>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</si>
  <si>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</si>
  <si>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</si>
  <si>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</si>
  <si>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</si>
  <si>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</si>
  <si>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</si>
  <si>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</si>
  <si>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</si>
  <si>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</si>
  <si>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</si>
  <si>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</si>
  <si>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</si>
  <si>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</si>
  <si>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</si>
  <si>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</si>
  <si>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</si>
  <si>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</si>
  <si>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</si>
  <si>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</si>
  <si>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</si>
  <si>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</si>
  <si>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</si>
  <si>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</si>
  <si>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</si>
  <si>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</si>
  <si>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</si>
  <si>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</si>
  <si>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</si>
  <si>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</si>
  <si>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</si>
  <si>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</si>
  <si>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</si>
  <si>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</si>
  <si>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</si>
  <si>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</si>
  <si>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</si>
  <si>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</si>
  <si>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</si>
  <si>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</si>
  <si>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</si>
  <si>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</si>
  <si>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</si>
  <si>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</si>
  <si>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</si>
  <si>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</si>
  <si>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</si>
  <si>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</si>
  <si>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</si>
  <si>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</si>
  <si>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</si>
  <si>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</si>
  <si>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</si>
  <si>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</si>
  <si>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</si>
  <si>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</si>
  <si>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</si>
  <si>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</si>
  <si>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</si>
  <si>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</si>
  <si>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</si>
  <si>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</si>
  <si>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</si>
  <si>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</si>
  <si>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</si>
  <si>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</si>
  <si>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</si>
  <si>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</si>
  <si>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</si>
  <si>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</si>
  <si>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</si>
  <si>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</si>
  <si>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</si>
  <si>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</si>
  <si>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</si>
  <si>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</si>
  <si>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</si>
  <si>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</si>
  <si>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</si>
  <si>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</si>
  <si>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</si>
  <si>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</si>
  <si>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</si>
  <si>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</si>
  <si>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</si>
  <si>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</si>
  <si>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</si>
  <si>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</si>
  <si>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</si>
  <si>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</si>
  <si>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</si>
  <si>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</si>
  <si>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</si>
  <si>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</si>
  <si>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</si>
  <si>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</si>
  <si>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</si>
  <si>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</si>
  <si>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</si>
  <si>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</si>
  <si>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</si>
  <si>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</si>
  <si>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</si>
  <si>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</si>
  <si>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</si>
  <si>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</si>
  <si>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</si>
  <si>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</si>
  <si>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</si>
  <si>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</si>
  <si>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</si>
  <si>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</si>
  <si>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</si>
  <si>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</si>
  <si>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</si>
  <si>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</si>
  <si>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</si>
  <si>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</si>
  <si>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</si>
  <si>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</si>
  <si>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</si>
  <si>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</si>
  <si>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</si>
  <si>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</si>
  <si>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</si>
  <si>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</si>
  <si>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</si>
  <si>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</si>
  <si>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</si>
  <si>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</si>
  <si>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</si>
  <si>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</si>
  <si>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</si>
  <si>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</si>
  <si>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</si>
  <si>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</si>
  <si>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</si>
  <si>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</si>
  <si>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</si>
  <si>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</si>
  <si>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</si>
  <si>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</si>
  <si>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</si>
  <si>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</si>
  <si>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</si>
  <si>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</si>
  <si>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</si>
  <si>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</si>
  <si>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</si>
  <si>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</si>
  <si>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</si>
  <si>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</si>
  <si>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</si>
  <si>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</si>
  <si>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</si>
  <si>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</si>
  <si>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</si>
  <si>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</si>
  <si>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</si>
  <si>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</si>
  <si>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</si>
  <si>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</si>
  <si>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</si>
  <si>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</si>
  <si>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</si>
  <si>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</si>
  <si>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</si>
  <si>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</si>
  <si>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</si>
  <si>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</si>
  <si>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</si>
  <si>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</si>
  <si>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</si>
  <si>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</si>
  <si>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</si>
  <si>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</si>
  <si>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</si>
  <si>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</si>
  <si>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</si>
  <si>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</si>
  <si>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</si>
  <si>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</si>
  <si>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</si>
  <si>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</si>
  <si>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</si>
  <si>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</si>
  <si>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</si>
  <si>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</si>
  <si>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</si>
  <si>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</si>
  <si>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</si>
  <si>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</si>
  <si>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</si>
  <si>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</si>
  <si>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</si>
  <si>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</si>
  <si>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</si>
  <si>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</si>
  <si>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</si>
  <si>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</si>
  <si>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</si>
  <si>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</si>
  <si>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</si>
  <si>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</si>
  <si>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</si>
  <si>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</si>
  <si>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</si>
  <si>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</si>
  <si>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</si>
  <si>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</si>
  <si>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</si>
  <si>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</si>
  <si>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</si>
  <si>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</si>
  <si>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</si>
  <si>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</si>
  <si>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</si>
  <si>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</si>
  <si>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</si>
  <si>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</si>
  <si>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</si>
  <si>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</si>
  <si>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</si>
  <si>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</si>
  <si>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</si>
  <si>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</si>
  <si>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</si>
  <si>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</si>
  <si>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</si>
  <si>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</si>
  <si>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</si>
  <si>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</si>
  <si>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</si>
  <si>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</si>
  <si>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</si>
  <si>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</si>
  <si>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</si>
  <si>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</si>
  <si>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</si>
  <si>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</si>
  <si>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</si>
  <si>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</si>
  <si>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</si>
  <si>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</si>
  <si>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</si>
  <si>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</si>
  <si>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</si>
  <si>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</si>
  <si>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</si>
  <si>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</si>
  <si>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</si>
  <si>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</si>
  <si>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</si>
  <si>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</si>
  <si>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</si>
  <si>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</si>
  <si>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</si>
  <si>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</si>
  <si>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</si>
  <si>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</si>
  <si>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</si>
  <si>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</si>
  <si>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</si>
  <si>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</si>
  <si>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</si>
  <si>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</si>
  <si>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</si>
  <si>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</si>
  <si>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</si>
  <si>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</si>
  <si>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</si>
  <si>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</si>
  <si>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</si>
  <si>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</si>
  <si>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</si>
  <si>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</si>
  <si>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</si>
  <si>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</si>
  <si>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</si>
  <si>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</si>
  <si>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</si>
  <si>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</si>
  <si>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</si>
  <si>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</si>
  <si>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</si>
  <si>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</si>
  <si>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</si>
  <si>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</si>
  <si>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</si>
  <si>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</si>
  <si>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</si>
  <si>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</si>
  <si>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</si>
  <si>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</si>
  <si>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</si>
  <si>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</si>
  <si>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</si>
  <si>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</si>
  <si>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</si>
  <si>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</si>
  <si>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</si>
  <si>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</si>
  <si>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</si>
  <si>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</si>
  <si>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</si>
  <si>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</si>
  <si>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</si>
  <si>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</si>
  <si>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</si>
  <si>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</si>
  <si>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</si>
  <si>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</si>
  <si>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</si>
  <si>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</si>
  <si>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</si>
  <si>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</si>
  <si>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</si>
  <si>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</si>
  <si>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</si>
  <si>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</si>
  <si>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</si>
  <si>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</si>
  <si>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</si>
  <si>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</si>
  <si>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</si>
  <si>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</si>
  <si>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</si>
  <si>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</si>
  <si>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</si>
  <si>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</si>
  <si>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</si>
  <si>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</si>
  <si>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</si>
  <si>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</si>
  <si>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</si>
  <si>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</si>
  <si>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</si>
  <si>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</si>
  <si>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</si>
  <si>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</si>
  <si>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</si>
  <si>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</si>
  <si>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</si>
  <si>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</si>
  <si>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</si>
  <si>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</si>
  <si>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</si>
  <si>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</si>
  <si>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</si>
  <si>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</si>
  <si>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</si>
  <si>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</si>
  <si>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</si>
  <si>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</si>
  <si>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</si>
  <si>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</si>
  <si>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</si>
  <si>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</si>
  <si>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</si>
  <si>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</si>
  <si>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</si>
  <si>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</si>
  <si>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</si>
  <si>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</si>
  <si>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</si>
  <si>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</si>
  <si>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</si>
  <si>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</si>
  <si>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</si>
  <si>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</si>
  <si>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</si>
  <si>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</si>
  <si>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</si>
  <si>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</si>
  <si>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</si>
  <si>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</si>
  <si>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</si>
  <si>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</si>
  <si>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</si>
  <si>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</si>
  <si>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</si>
  <si>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</si>
  <si>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</si>
  <si>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</si>
  <si>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</si>
  <si>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</si>
  <si>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</si>
  <si>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</si>
  <si>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</si>
  <si>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</si>
  <si>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</si>
  <si>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</si>
  <si>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</si>
  <si>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</si>
  <si>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</si>
  <si>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</si>
  <si>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</si>
  <si>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</si>
  <si>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</si>
  <si>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</si>
  <si>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</si>
  <si>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</si>
  <si>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</si>
  <si>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</si>
  <si>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</si>
  <si>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</si>
  <si>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</si>
  <si>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</si>
  <si>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</si>
  <si>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</si>
  <si>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</si>
  <si>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</si>
  <si>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预备费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</si>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</sst>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3" fontId="0" fillId="0" borderId="1" xfId="0" applyNumberFormat="1" applyFill="1" applyBorder="1" applyAlignment="1">
      <alignment horizontal="right" vertical="center"/>
    </xf>
    <xf numFmtId="10" fontId="0" fillId="0" borderId="0" xfId="11" applyNumberFormat="1">
      <alignment vertical="center"/>
    </xf>
    <xf numFmtId="0" fontId="1" fillId="0" borderId="0" xfId="49" applyFont="1" applyFill="1" applyAlignment="1">
      <alignment horizontal="center" vertical="center" wrapText="1"/>
    </xf>
    <xf numFmtId="3" fontId="1" fillId="0" borderId="1" xfId="49" applyNumberFormat="1" applyFont="1" applyFill="1" applyBorder="1" applyAlignment="1">
      <alignment horizontal="right" vertical="center" wrapText="1"/>
    </xf>
    <xf numFmtId="10" fontId="1" fillId="0" borderId="0" xfId="11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10" fontId="2" fillId="0" borderId="0" xfId="11" applyNumberFormat="1" applyFont="1" applyFill="1" applyAlignment="1">
      <alignment horizontal="right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0" fontId="3" fillId="0" borderId="2" xfId="11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center"/>
    </xf>
    <xf numFmtId="0" fontId="5" fillId="2" borderId="3" xfId="0" applyNumberFormat="1" applyFont="1" applyFill="1" applyBorder="1" applyAlignment="1" applyProtection="1">
      <alignment horizontal="left" vertical="center"/>
    </xf>
    <xf numFmtId="3" fontId="5" fillId="0" borderId="2" xfId="0" applyNumberFormat="1" applyFont="1" applyFill="1" applyBorder="1" applyAlignment="1" applyProtection="1">
      <alignment horizontal="right" vertical="center"/>
    </xf>
    <xf numFmtId="3" fontId="4" fillId="0" borderId="4" xfId="0" applyNumberFormat="1" applyFont="1" applyFill="1" applyBorder="1" applyAlignment="1" applyProtection="1">
      <alignment horizontal="right" vertical="center"/>
    </xf>
    <xf numFmtId="9" fontId="4" fillId="0" borderId="4" xfId="11" applyFont="1" applyFill="1" applyBorder="1" applyAlignment="1" applyProtection="1">
      <alignment horizontal="right" vertical="center"/>
    </xf>
    <xf numFmtId="10" fontId="6" fillId="0" borderId="2" xfId="11" applyNumberFormat="1" applyFont="1" applyFill="1" applyBorder="1" applyAlignment="1"/>
    <xf numFmtId="0" fontId="4" fillId="2" borderId="3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horizontal="right" vertical="center"/>
    </xf>
    <xf numFmtId="9" fontId="4" fillId="0" borderId="4" xfId="11" applyNumberFormat="1" applyFont="1" applyFill="1" applyBorder="1" applyAlignment="1" applyProtection="1">
      <alignment horizontal="right" vertical="center"/>
    </xf>
    <xf numFmtId="0" fontId="5" fillId="2" borderId="3" xfId="0" applyNumberFormat="1" applyFont="1" applyFill="1" applyBorder="1" applyAlignment="1" applyProtection="1">
      <alignment vertical="center"/>
    </xf>
    <xf numFmtId="0" fontId="4" fillId="2" borderId="3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Fill="1" applyBorder="1">
      <alignment vertical="center"/>
    </xf>
    <xf numFmtId="10" fontId="0" fillId="0" borderId="1" xfId="11" applyNumberFormat="1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ill="1" applyBorder="1" applyAlignment="1">
      <alignment horizontal="right" vertical="center"/>
    </xf>
    <xf numFmtId="10" fontId="0" fillId="0" borderId="7" xfId="11" applyNumberForma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7"/>
  <sheetViews>
    <sheetView tabSelected="1" topLeftCell="A1213" workbookViewId="0">
      <selection activeCell="C4" sqref="C4:C1313"/>
    </sheetView>
  </sheetViews>
  <sheetFormatPr defaultColWidth="9" defaultRowHeight="14" outlineLevelCol="5"/>
  <cols>
    <col min="2" max="2" width="48.2545454545455" customWidth="1"/>
    <col min="3" max="3" width="13.3727272727273" style="2" customWidth="1"/>
    <col min="4" max="5" width="13.3727272727273" style="1" customWidth="1"/>
    <col min="6" max="6" width="13.3727272727273" style="3" customWidth="1"/>
  </cols>
  <sheetData>
    <row r="1" ht="33" customHeight="1" spans="1:6">
      <c r="A1" s="4" t="s">
        <v>0</v>
      </c>
      <c r="B1" s="4"/>
      <c r="C1" s="5"/>
      <c r="D1" s="4"/>
      <c r="E1" s="4"/>
      <c r="F1" s="6"/>
    </row>
    <row r="2" ht="33" customHeight="1" spans="1:6">
      <c r="A2" s="7" t="s">
        <v>1</v>
      </c>
      <c r="B2" s="7"/>
      <c r="C2" s="8"/>
      <c r="D2" s="7"/>
      <c r="E2" s="7"/>
      <c r="F2" s="9"/>
    </row>
    <row r="3" ht="18" customHeight="1" spans="1:6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4" t="s">
        <v>7</v>
      </c>
    </row>
    <row r="4" ht="18" customHeight="1" spans="1:6">
      <c r="A4" s="15">
        <v>201</v>
      </c>
      <c r="B4" s="16" t="s">
        <v>8</v>
      </c>
      <c r="C4" s="17">
        <v>42604.725</v>
      </c>
      <c r="D4" s="18">
        <f>SUM(D5+D17+D26+D37+D48+D59+D70+D78+D87+D100+D109+D120+D132+D139+D147+D153+D160+D167+D174+D181+D188+D196+D202+D208+D215+D230)</f>
        <v>56151</v>
      </c>
      <c r="E4" s="19">
        <f>D4/C4</f>
        <v>1.31795241020802</v>
      </c>
      <c r="F4" s="20">
        <v>-0.0800950196592398</v>
      </c>
    </row>
    <row r="5" ht="18" customHeight="1" spans="1:6">
      <c r="A5" s="15">
        <v>20101</v>
      </c>
      <c r="B5" s="16" t="s">
        <v>9</v>
      </c>
      <c r="C5" s="17">
        <v>643.98</v>
      </c>
      <c r="D5" s="18">
        <f>SUM(D6:D16)</f>
        <v>649</v>
      </c>
      <c r="E5" s="19">
        <f>D5/C5</f>
        <v>1.00779527314513</v>
      </c>
      <c r="F5" s="20">
        <v>0.158928571428572</v>
      </c>
    </row>
    <row r="6" ht="18" customHeight="1" spans="1:6">
      <c r="A6" s="15">
        <v>2010101</v>
      </c>
      <c r="B6" s="21" t="s">
        <v>10</v>
      </c>
      <c r="C6" s="22">
        <v>444.6</v>
      </c>
      <c r="D6" s="18">
        <v>496</v>
      </c>
      <c r="E6" s="19">
        <f>D6/C6</f>
        <v>1.11560953666217</v>
      </c>
      <c r="F6" s="20">
        <v>-0.0479846449136276</v>
      </c>
    </row>
    <row r="7" ht="18" customHeight="1" spans="1:6">
      <c r="A7" s="15">
        <v>2010102</v>
      </c>
      <c r="B7" s="21" t="s">
        <v>11</v>
      </c>
      <c r="C7" s="22">
        <v>46.8</v>
      </c>
      <c r="D7" s="18">
        <v>32</v>
      </c>
      <c r="E7" s="19">
        <f>D7/C7</f>
        <v>0.683760683760684</v>
      </c>
      <c r="F7" s="20">
        <v>0.6</v>
      </c>
    </row>
    <row r="8" ht="18" customHeight="1" spans="1:6">
      <c r="A8" s="15">
        <v>2010103</v>
      </c>
      <c r="B8" s="21" t="s">
        <v>12</v>
      </c>
      <c r="C8" s="22">
        <v>0</v>
      </c>
      <c r="D8" s="18">
        <v>0</v>
      </c>
      <c r="E8" s="19"/>
      <c r="F8" s="20"/>
    </row>
    <row r="9" ht="18" customHeight="1" spans="1:6">
      <c r="A9" s="15">
        <v>2010104</v>
      </c>
      <c r="B9" s="21" t="s">
        <v>13</v>
      </c>
      <c r="C9" s="22">
        <v>91</v>
      </c>
      <c r="D9" s="18">
        <v>79</v>
      </c>
      <c r="E9" s="19">
        <f>D9/C9</f>
        <v>0.868131868131868</v>
      </c>
      <c r="F9" s="20">
        <v>3.15789473684211</v>
      </c>
    </row>
    <row r="10" ht="18" customHeight="1" spans="1:6">
      <c r="A10" s="15">
        <v>2010105</v>
      </c>
      <c r="B10" s="21" t="s">
        <v>14</v>
      </c>
      <c r="C10" s="22">
        <v>0</v>
      </c>
      <c r="D10" s="18">
        <v>0</v>
      </c>
      <c r="E10" s="19"/>
      <c r="F10" s="20"/>
    </row>
    <row r="11" ht="18" customHeight="1" spans="1:6">
      <c r="A11" s="15">
        <v>2010106</v>
      </c>
      <c r="B11" s="21" t="s">
        <v>15</v>
      </c>
      <c r="C11" s="22">
        <v>3</v>
      </c>
      <c r="D11" s="18">
        <v>1</v>
      </c>
      <c r="E11" s="19">
        <f>D11/C11</f>
        <v>0.333333333333333</v>
      </c>
      <c r="F11" s="20">
        <v>1</v>
      </c>
    </row>
    <row r="12" ht="18" customHeight="1" spans="1:6">
      <c r="A12" s="15">
        <v>2010107</v>
      </c>
      <c r="B12" s="21" t="s">
        <v>16</v>
      </c>
      <c r="C12" s="22">
        <v>0</v>
      </c>
      <c r="D12" s="18">
        <v>0</v>
      </c>
      <c r="E12" s="19"/>
      <c r="F12" s="20"/>
    </row>
    <row r="13" ht="18" customHeight="1" spans="1:6">
      <c r="A13" s="15">
        <v>2010108</v>
      </c>
      <c r="B13" s="21" t="s">
        <v>17</v>
      </c>
      <c r="C13" s="22">
        <v>58.58</v>
      </c>
      <c r="D13" s="18">
        <v>41</v>
      </c>
      <c r="E13" s="19">
        <f>D13/C13</f>
        <v>0.699897575964493</v>
      </c>
      <c r="F13" s="20">
        <v>1</v>
      </c>
    </row>
    <row r="14" ht="18" customHeight="1" spans="1:6">
      <c r="A14" s="15">
        <v>2010109</v>
      </c>
      <c r="B14" s="21" t="s">
        <v>18</v>
      </c>
      <c r="C14" s="22">
        <v>0</v>
      </c>
      <c r="D14" s="18">
        <v>0</v>
      </c>
      <c r="E14" s="19"/>
      <c r="F14" s="20"/>
    </row>
    <row r="15" ht="18" customHeight="1" spans="1:6">
      <c r="A15" s="15">
        <v>2010150</v>
      </c>
      <c r="B15" s="21" t="s">
        <v>19</v>
      </c>
      <c r="C15" s="22">
        <v>0</v>
      </c>
      <c r="D15" s="18">
        <v>0</v>
      </c>
      <c r="E15" s="19"/>
      <c r="F15" s="20"/>
    </row>
    <row r="16" ht="18" customHeight="1" spans="1:6">
      <c r="A16" s="15">
        <v>2010199</v>
      </c>
      <c r="B16" s="21" t="s">
        <v>20</v>
      </c>
      <c r="C16" s="22">
        <v>0</v>
      </c>
      <c r="D16" s="18">
        <v>0</v>
      </c>
      <c r="E16" s="19"/>
      <c r="F16" s="20"/>
    </row>
    <row r="17" ht="18" customHeight="1" spans="1:6">
      <c r="A17" s="15">
        <v>20102</v>
      </c>
      <c r="B17" s="16" t="s">
        <v>21</v>
      </c>
      <c r="C17" s="17">
        <v>604.06</v>
      </c>
      <c r="D17" s="18">
        <f>SUM(D18:D25)</f>
        <v>633</v>
      </c>
      <c r="E17" s="19">
        <f>D17/C17</f>
        <v>1.04790914809787</v>
      </c>
      <c r="F17" s="20">
        <v>0.236328125</v>
      </c>
    </row>
    <row r="18" ht="18" customHeight="1" spans="1:6">
      <c r="A18" s="15">
        <v>2010201</v>
      </c>
      <c r="B18" s="21" t="s">
        <v>10</v>
      </c>
      <c r="C18" s="22">
        <v>397.46</v>
      </c>
      <c r="D18" s="18">
        <v>388</v>
      </c>
      <c r="E18" s="19">
        <f>D18/C18</f>
        <v>0.976198862778644</v>
      </c>
      <c r="F18" s="20">
        <v>0.0183727034120735</v>
      </c>
    </row>
    <row r="19" ht="18" customHeight="1" spans="1:6">
      <c r="A19" s="15">
        <v>2010202</v>
      </c>
      <c r="B19" s="21" t="s">
        <v>11</v>
      </c>
      <c r="C19" s="22">
        <v>43.5</v>
      </c>
      <c r="D19" s="18">
        <v>130</v>
      </c>
      <c r="E19" s="19">
        <f>D19/C19</f>
        <v>2.98850574712644</v>
      </c>
      <c r="F19" s="20">
        <v>6.64705882352941</v>
      </c>
    </row>
    <row r="20" ht="18" customHeight="1" spans="1:6">
      <c r="A20" s="15">
        <v>2010203</v>
      </c>
      <c r="B20" s="21" t="s">
        <v>12</v>
      </c>
      <c r="C20" s="22">
        <v>27.4</v>
      </c>
      <c r="D20" s="18">
        <v>27</v>
      </c>
      <c r="E20" s="19">
        <f>D20/C20</f>
        <v>0.985401459854015</v>
      </c>
      <c r="F20" s="20">
        <v>-0.0357142857142857</v>
      </c>
    </row>
    <row r="21" ht="18" customHeight="1" spans="1:6">
      <c r="A21" s="15">
        <v>2010204</v>
      </c>
      <c r="B21" s="21" t="s">
        <v>22</v>
      </c>
      <c r="C21" s="22">
        <v>84.9</v>
      </c>
      <c r="D21" s="18">
        <v>65</v>
      </c>
      <c r="E21" s="19">
        <f>D21/C21</f>
        <v>0.765606595995289</v>
      </c>
      <c r="F21" s="20">
        <v>-0.10958904109589</v>
      </c>
    </row>
    <row r="22" ht="18" customHeight="1" spans="1:6">
      <c r="A22" s="15">
        <v>2010205</v>
      </c>
      <c r="B22" s="21" t="s">
        <v>23</v>
      </c>
      <c r="C22" s="22">
        <v>0</v>
      </c>
      <c r="D22" s="18">
        <v>0</v>
      </c>
      <c r="E22" s="19"/>
      <c r="F22" s="20"/>
    </row>
    <row r="23" ht="18" customHeight="1" spans="1:6">
      <c r="A23" s="15">
        <v>2010206</v>
      </c>
      <c r="B23" s="21" t="s">
        <v>24</v>
      </c>
      <c r="C23" s="22">
        <v>50.8</v>
      </c>
      <c r="D23" s="18">
        <v>23</v>
      </c>
      <c r="E23" s="19">
        <f>D23/C23</f>
        <v>0.452755905511811</v>
      </c>
      <c r="F23" s="20">
        <v>0.769230769230769</v>
      </c>
    </row>
    <row r="24" ht="18" customHeight="1" spans="1:6">
      <c r="A24" s="15">
        <v>2010250</v>
      </c>
      <c r="B24" s="21" t="s">
        <v>19</v>
      </c>
      <c r="C24" s="22">
        <v>0</v>
      </c>
      <c r="D24" s="18">
        <v>0</v>
      </c>
      <c r="E24" s="19"/>
      <c r="F24" s="20"/>
    </row>
    <row r="25" ht="18" customHeight="1" spans="1:6">
      <c r="A25" s="15">
        <v>2010299</v>
      </c>
      <c r="B25" s="21" t="s">
        <v>25</v>
      </c>
      <c r="C25" s="22">
        <v>0</v>
      </c>
      <c r="D25" s="18">
        <v>0</v>
      </c>
      <c r="E25" s="19"/>
      <c r="F25" s="20"/>
    </row>
    <row r="26" ht="18" customHeight="1" spans="1:6">
      <c r="A26" s="15">
        <v>20103</v>
      </c>
      <c r="B26" s="16" t="s">
        <v>26</v>
      </c>
      <c r="C26" s="17">
        <v>24468.485</v>
      </c>
      <c r="D26" s="18">
        <f>SUM(D27:D36)</f>
        <v>40938</v>
      </c>
      <c r="E26" s="19">
        <f>D26/C26</f>
        <v>1.67309091674454</v>
      </c>
      <c r="F26" s="20">
        <v>-0.0789272375466858</v>
      </c>
    </row>
    <row r="27" ht="18" customHeight="1" spans="1:6">
      <c r="A27" s="15">
        <v>2010301</v>
      </c>
      <c r="B27" s="21" t="s">
        <v>10</v>
      </c>
      <c r="C27" s="22">
        <v>3642</v>
      </c>
      <c r="D27" s="18">
        <v>27448</v>
      </c>
      <c r="E27" s="19">
        <f>D27/C27</f>
        <v>7.53651839648545</v>
      </c>
      <c r="F27" s="20">
        <v>-0.204774597288214</v>
      </c>
    </row>
    <row r="28" ht="18" customHeight="1" spans="1:6">
      <c r="A28" s="15">
        <v>2010302</v>
      </c>
      <c r="B28" s="21" t="s">
        <v>11</v>
      </c>
      <c r="C28" s="22">
        <v>1265.73</v>
      </c>
      <c r="D28" s="18">
        <v>6277</v>
      </c>
      <c r="E28" s="19">
        <f>D28/C28</f>
        <v>4.9591935088842</v>
      </c>
      <c r="F28" s="20">
        <v>3.37116991643454</v>
      </c>
    </row>
    <row r="29" ht="18" customHeight="1" spans="1:6">
      <c r="A29" s="15">
        <v>2010303</v>
      </c>
      <c r="B29" s="21" t="s">
        <v>12</v>
      </c>
      <c r="C29" s="22">
        <v>1659.66</v>
      </c>
      <c r="D29" s="18">
        <v>1749</v>
      </c>
      <c r="E29" s="19">
        <f>D29/C29</f>
        <v>1.0538303025921</v>
      </c>
      <c r="F29" s="20">
        <v>0.0145011600928073</v>
      </c>
    </row>
    <row r="30" ht="18" customHeight="1" spans="1:6">
      <c r="A30" s="15">
        <v>2010304</v>
      </c>
      <c r="B30" s="21" t="s">
        <v>27</v>
      </c>
      <c r="C30" s="22">
        <v>0</v>
      </c>
      <c r="D30" s="18">
        <v>0</v>
      </c>
      <c r="E30" s="19"/>
      <c r="F30" s="20"/>
    </row>
    <row r="31" ht="18" customHeight="1" spans="1:6">
      <c r="A31" s="15">
        <v>2010305</v>
      </c>
      <c r="B31" s="21" t="s">
        <v>28</v>
      </c>
      <c r="C31" s="22">
        <v>0</v>
      </c>
      <c r="D31" s="18">
        <v>0</v>
      </c>
      <c r="E31" s="19"/>
      <c r="F31" s="20"/>
    </row>
    <row r="32" ht="18" customHeight="1" spans="1:6">
      <c r="A32" s="15">
        <v>2010306</v>
      </c>
      <c r="B32" s="21" t="s">
        <v>29</v>
      </c>
      <c r="C32" s="22">
        <v>245.08</v>
      </c>
      <c r="D32" s="18">
        <v>841</v>
      </c>
      <c r="E32" s="19">
        <f>D32/C32</f>
        <v>3.43153256079647</v>
      </c>
      <c r="F32" s="20">
        <v>0.589792060491493</v>
      </c>
    </row>
    <row r="33" ht="18" customHeight="1" spans="1:6">
      <c r="A33" s="15">
        <v>2010308</v>
      </c>
      <c r="B33" s="21" t="s">
        <v>30</v>
      </c>
      <c r="C33" s="22">
        <v>560.5</v>
      </c>
      <c r="D33" s="18">
        <v>865</v>
      </c>
      <c r="E33" s="19">
        <f>D33/C33</f>
        <v>1.54326494201606</v>
      </c>
      <c r="F33" s="20">
        <v>-0.365370506236244</v>
      </c>
    </row>
    <row r="34" ht="18" customHeight="1" spans="1:6">
      <c r="A34" s="15">
        <v>2010309</v>
      </c>
      <c r="B34" s="21" t="s">
        <v>31</v>
      </c>
      <c r="C34" s="22">
        <v>0</v>
      </c>
      <c r="D34" s="18">
        <v>0</v>
      </c>
      <c r="E34" s="19"/>
      <c r="F34" s="20"/>
    </row>
    <row r="35" ht="18" customHeight="1" spans="1:6">
      <c r="A35" s="15">
        <v>2010350</v>
      </c>
      <c r="B35" s="21" t="s">
        <v>19</v>
      </c>
      <c r="C35" s="22">
        <v>16733.985</v>
      </c>
      <c r="D35" s="18">
        <v>3272</v>
      </c>
      <c r="E35" s="19">
        <f>D35/C35</f>
        <v>0.195530233832527</v>
      </c>
      <c r="F35" s="20">
        <v>-0.138720715977889</v>
      </c>
    </row>
    <row r="36" ht="18" customHeight="1" spans="1:6">
      <c r="A36" s="15">
        <v>2010399</v>
      </c>
      <c r="B36" s="21" t="s">
        <v>32</v>
      </c>
      <c r="C36" s="22">
        <v>361.53</v>
      </c>
      <c r="D36" s="18">
        <v>486</v>
      </c>
      <c r="E36" s="19">
        <f>D36/C36</f>
        <v>1.34428678117999</v>
      </c>
      <c r="F36" s="20">
        <v>-0.549582947173309</v>
      </c>
    </row>
    <row r="37" ht="18" customHeight="1" spans="1:6">
      <c r="A37" s="15">
        <v>20104</v>
      </c>
      <c r="B37" s="16" t="s">
        <v>33</v>
      </c>
      <c r="C37" s="17">
        <v>931.33</v>
      </c>
      <c r="D37" s="18">
        <f>SUM(D38:D47)</f>
        <v>1013</v>
      </c>
      <c r="E37" s="19">
        <f>D37/C37</f>
        <v>1.08769179560414</v>
      </c>
      <c r="F37" s="20">
        <v>-0.0585501858736059</v>
      </c>
    </row>
    <row r="38" ht="18" customHeight="1" spans="1:6">
      <c r="A38" s="15">
        <v>2010401</v>
      </c>
      <c r="B38" s="21" t="s">
        <v>10</v>
      </c>
      <c r="C38" s="22">
        <v>658.33</v>
      </c>
      <c r="D38" s="18">
        <v>653</v>
      </c>
      <c r="E38" s="19">
        <f>D38/C38</f>
        <v>0.991903756474716</v>
      </c>
      <c r="F38" s="20">
        <v>-0.125836680053548</v>
      </c>
    </row>
    <row r="39" ht="18" customHeight="1" spans="1:6">
      <c r="A39" s="15">
        <v>2010402</v>
      </c>
      <c r="B39" s="21" t="s">
        <v>11</v>
      </c>
      <c r="C39" s="22">
        <v>198</v>
      </c>
      <c r="D39" s="18">
        <v>209</v>
      </c>
      <c r="E39" s="19">
        <f>D39/C39</f>
        <v>1.05555555555556</v>
      </c>
      <c r="F39" s="20">
        <v>0.451388888888889</v>
      </c>
    </row>
    <row r="40" ht="18" customHeight="1" spans="1:6">
      <c r="A40" s="15">
        <v>2010403</v>
      </c>
      <c r="B40" s="21" t="s">
        <v>12</v>
      </c>
      <c r="C40" s="22">
        <v>0</v>
      </c>
      <c r="D40" s="18">
        <v>0</v>
      </c>
      <c r="E40" s="19"/>
      <c r="F40" s="20"/>
    </row>
    <row r="41" ht="18" customHeight="1" spans="1:6">
      <c r="A41" s="15">
        <v>2010404</v>
      </c>
      <c r="B41" s="21" t="s">
        <v>34</v>
      </c>
      <c r="C41" s="22">
        <v>0</v>
      </c>
      <c r="D41" s="18">
        <v>0</v>
      </c>
      <c r="E41" s="19"/>
      <c r="F41" s="20"/>
    </row>
    <row r="42" ht="18" customHeight="1" spans="1:6">
      <c r="A42" s="15">
        <v>2010405</v>
      </c>
      <c r="B42" s="21" t="s">
        <v>35</v>
      </c>
      <c r="C42" s="22">
        <v>0</v>
      </c>
      <c r="D42" s="18">
        <v>0</v>
      </c>
      <c r="E42" s="19"/>
      <c r="F42" s="20"/>
    </row>
    <row r="43" ht="18" customHeight="1" spans="1:6">
      <c r="A43" s="15">
        <v>2010406</v>
      </c>
      <c r="B43" s="21" t="s">
        <v>36</v>
      </c>
      <c r="C43" s="22">
        <v>0</v>
      </c>
      <c r="D43" s="18">
        <v>0</v>
      </c>
      <c r="E43" s="19"/>
      <c r="F43" s="20"/>
    </row>
    <row r="44" ht="18" customHeight="1" spans="1:6">
      <c r="A44" s="15">
        <v>2010407</v>
      </c>
      <c r="B44" s="21" t="s">
        <v>37</v>
      </c>
      <c r="C44" s="22">
        <v>0</v>
      </c>
      <c r="D44" s="18">
        <v>0</v>
      </c>
      <c r="E44" s="19"/>
      <c r="F44" s="20"/>
    </row>
    <row r="45" ht="18" customHeight="1" spans="1:6">
      <c r="A45" s="15">
        <v>2010408</v>
      </c>
      <c r="B45" s="21" t="s">
        <v>38</v>
      </c>
      <c r="C45" s="22">
        <v>75</v>
      </c>
      <c r="D45" s="18">
        <v>52</v>
      </c>
      <c r="E45" s="19">
        <f>D45/C45</f>
        <v>0.693333333333333</v>
      </c>
      <c r="F45" s="20">
        <v>-0.641379310344828</v>
      </c>
    </row>
    <row r="46" ht="18" customHeight="1" spans="1:6">
      <c r="A46" s="15">
        <v>2010450</v>
      </c>
      <c r="B46" s="21" t="s">
        <v>19</v>
      </c>
      <c r="C46" s="22">
        <v>0</v>
      </c>
      <c r="D46" s="18">
        <v>0</v>
      </c>
      <c r="E46" s="19"/>
      <c r="F46" s="20"/>
    </row>
    <row r="47" ht="18" customHeight="1" spans="1:6">
      <c r="A47" s="15">
        <v>2010499</v>
      </c>
      <c r="B47" s="21" t="s">
        <v>39</v>
      </c>
      <c r="C47" s="22">
        <v>0</v>
      </c>
      <c r="D47" s="18">
        <v>99</v>
      </c>
      <c r="E47" s="23">
        <v>1</v>
      </c>
      <c r="F47" s="20">
        <v>1.475</v>
      </c>
    </row>
    <row r="48" ht="18" customHeight="1" spans="1:6">
      <c r="A48" s="15">
        <v>20105</v>
      </c>
      <c r="B48" s="16" t="s">
        <v>40</v>
      </c>
      <c r="C48" s="17">
        <v>0</v>
      </c>
      <c r="D48" s="18">
        <f>SUM(D49:D58)</f>
        <v>185</v>
      </c>
      <c r="E48" s="23">
        <v>1</v>
      </c>
      <c r="F48" s="20">
        <v>2.36363636363636</v>
      </c>
    </row>
    <row r="49" ht="18" customHeight="1" spans="1:6">
      <c r="A49" s="15">
        <v>2010501</v>
      </c>
      <c r="B49" s="21" t="s">
        <v>10</v>
      </c>
      <c r="C49" s="22">
        <v>0</v>
      </c>
      <c r="D49" s="18">
        <v>0</v>
      </c>
      <c r="E49" s="19"/>
      <c r="F49" s="20"/>
    </row>
    <row r="50" ht="18" customHeight="1" spans="1:6">
      <c r="A50" s="15">
        <v>2010502</v>
      </c>
      <c r="B50" s="21" t="s">
        <v>11</v>
      </c>
      <c r="C50" s="22">
        <v>0</v>
      </c>
      <c r="D50" s="18">
        <v>0</v>
      </c>
      <c r="E50" s="19"/>
      <c r="F50" s="20"/>
    </row>
    <row r="51" ht="18" customHeight="1" spans="1:6">
      <c r="A51" s="15">
        <v>2010503</v>
      </c>
      <c r="B51" s="21" t="s">
        <v>12</v>
      </c>
      <c r="C51" s="22">
        <v>0</v>
      </c>
      <c r="D51" s="18">
        <v>0</v>
      </c>
      <c r="E51" s="19"/>
      <c r="F51" s="20"/>
    </row>
    <row r="52" ht="18" customHeight="1" spans="1:6">
      <c r="A52" s="15">
        <v>2010504</v>
      </c>
      <c r="B52" s="21" t="s">
        <v>41</v>
      </c>
      <c r="C52" s="22">
        <v>0</v>
      </c>
      <c r="D52" s="18">
        <v>0</v>
      </c>
      <c r="E52" s="19"/>
      <c r="F52" s="20"/>
    </row>
    <row r="53" ht="18" customHeight="1" spans="1:6">
      <c r="A53" s="15">
        <v>2010505</v>
      </c>
      <c r="B53" s="21" t="s">
        <v>42</v>
      </c>
      <c r="C53" s="22">
        <v>0</v>
      </c>
      <c r="D53" s="18">
        <v>0</v>
      </c>
      <c r="E53" s="19"/>
      <c r="F53" s="20"/>
    </row>
    <row r="54" ht="18" customHeight="1" spans="1:6">
      <c r="A54" s="15">
        <v>2010506</v>
      </c>
      <c r="B54" s="21" t="s">
        <v>43</v>
      </c>
      <c r="C54" s="22">
        <v>0</v>
      </c>
      <c r="D54" s="18">
        <v>0</v>
      </c>
      <c r="E54" s="19"/>
      <c r="F54" s="20"/>
    </row>
    <row r="55" ht="18" customHeight="1" spans="1:6">
      <c r="A55" s="15">
        <v>2010507</v>
      </c>
      <c r="B55" s="21" t="s">
        <v>44</v>
      </c>
      <c r="C55" s="22">
        <v>0</v>
      </c>
      <c r="D55" s="18">
        <v>0</v>
      </c>
      <c r="E55" s="19"/>
      <c r="F55" s="20"/>
    </row>
    <row r="56" ht="18" customHeight="1" spans="1:6">
      <c r="A56" s="15">
        <v>2010508</v>
      </c>
      <c r="B56" s="21" t="s">
        <v>45</v>
      </c>
      <c r="C56" s="22">
        <v>0</v>
      </c>
      <c r="D56" s="18">
        <v>185</v>
      </c>
      <c r="E56" s="23">
        <v>1</v>
      </c>
      <c r="F56" s="20">
        <v>2.36363636363636</v>
      </c>
    </row>
    <row r="57" ht="18" customHeight="1" spans="1:6">
      <c r="A57" s="15">
        <v>2010550</v>
      </c>
      <c r="B57" s="21" t="s">
        <v>19</v>
      </c>
      <c r="C57" s="22">
        <v>0</v>
      </c>
      <c r="D57" s="18">
        <v>0</v>
      </c>
      <c r="E57" s="19"/>
      <c r="F57" s="20"/>
    </row>
    <row r="58" ht="18" customHeight="1" spans="1:6">
      <c r="A58" s="15">
        <v>2010599</v>
      </c>
      <c r="B58" s="21" t="s">
        <v>46</v>
      </c>
      <c r="C58" s="22">
        <v>0</v>
      </c>
      <c r="D58" s="18">
        <v>0</v>
      </c>
      <c r="E58" s="19"/>
      <c r="F58" s="20"/>
    </row>
    <row r="59" ht="18" customHeight="1" spans="1:6">
      <c r="A59" s="15">
        <v>20106</v>
      </c>
      <c r="B59" s="16" t="s">
        <v>47</v>
      </c>
      <c r="C59" s="17">
        <v>3289.39</v>
      </c>
      <c r="D59" s="18">
        <f>SUM(D60:D69)</f>
        <v>2351</v>
      </c>
      <c r="E59" s="19">
        <f>D59/C59</f>
        <v>0.714722182532324</v>
      </c>
      <c r="F59" s="20">
        <v>-0.213186077643909</v>
      </c>
    </row>
    <row r="60" ht="18" customHeight="1" spans="1:6">
      <c r="A60" s="15">
        <v>2010601</v>
      </c>
      <c r="B60" s="21" t="s">
        <v>10</v>
      </c>
      <c r="C60" s="22">
        <v>877.92</v>
      </c>
      <c r="D60" s="18">
        <v>717</v>
      </c>
      <c r="E60" s="19">
        <f>D60/C60</f>
        <v>0.81670311645708</v>
      </c>
      <c r="F60" s="20">
        <v>0.1203125</v>
      </c>
    </row>
    <row r="61" ht="18" customHeight="1" spans="1:6">
      <c r="A61" s="15">
        <v>2010602</v>
      </c>
      <c r="B61" s="21" t="s">
        <v>11</v>
      </c>
      <c r="C61" s="22">
        <v>711</v>
      </c>
      <c r="D61" s="18">
        <v>528</v>
      </c>
      <c r="E61" s="19">
        <f>D61/C61</f>
        <v>0.742616033755274</v>
      </c>
      <c r="F61" s="20">
        <v>4.07692307692308</v>
      </c>
    </row>
    <row r="62" ht="18" customHeight="1" spans="1:6">
      <c r="A62" s="15">
        <v>2010603</v>
      </c>
      <c r="B62" s="21" t="s">
        <v>12</v>
      </c>
      <c r="C62" s="22">
        <v>0</v>
      </c>
      <c r="D62" s="18">
        <v>0</v>
      </c>
      <c r="E62" s="19"/>
      <c r="F62" s="20"/>
    </row>
    <row r="63" ht="18" customHeight="1" spans="1:6">
      <c r="A63" s="15">
        <v>2010604</v>
      </c>
      <c r="B63" s="21" t="s">
        <v>48</v>
      </c>
      <c r="C63" s="22">
        <v>0</v>
      </c>
      <c r="D63" s="18">
        <v>0</v>
      </c>
      <c r="E63" s="19"/>
      <c r="F63" s="20"/>
    </row>
    <row r="64" ht="18" customHeight="1" spans="1:6">
      <c r="A64" s="15">
        <v>2010605</v>
      </c>
      <c r="B64" s="21" t="s">
        <v>49</v>
      </c>
      <c r="C64" s="22">
        <v>50</v>
      </c>
      <c r="D64" s="18">
        <v>0</v>
      </c>
      <c r="E64" s="19">
        <f>D64/C64</f>
        <v>0</v>
      </c>
      <c r="F64" s="20">
        <v>-1</v>
      </c>
    </row>
    <row r="65" ht="18" customHeight="1" spans="1:6">
      <c r="A65" s="15">
        <v>2010606</v>
      </c>
      <c r="B65" s="21" t="s">
        <v>50</v>
      </c>
      <c r="C65" s="22">
        <v>0</v>
      </c>
      <c r="D65" s="18">
        <v>0</v>
      </c>
      <c r="E65" s="19"/>
      <c r="F65" s="20"/>
    </row>
    <row r="66" ht="18" customHeight="1" spans="1:6">
      <c r="A66" s="15">
        <v>2010607</v>
      </c>
      <c r="B66" s="21" t="s">
        <v>51</v>
      </c>
      <c r="C66" s="22">
        <v>565</v>
      </c>
      <c r="D66" s="18">
        <v>218</v>
      </c>
      <c r="E66" s="19">
        <f>D66/C66</f>
        <v>0.385840707964602</v>
      </c>
      <c r="F66" s="20">
        <v>0.033175355450237</v>
      </c>
    </row>
    <row r="67" ht="18" customHeight="1" spans="1:6">
      <c r="A67" s="15">
        <v>2010608</v>
      </c>
      <c r="B67" s="21" t="s">
        <v>52</v>
      </c>
      <c r="C67" s="22">
        <v>1030</v>
      </c>
      <c r="D67" s="18">
        <v>888</v>
      </c>
      <c r="E67" s="19">
        <f>D67/C67</f>
        <v>0.862135922330097</v>
      </c>
      <c r="F67" s="20">
        <v>-0.507760532150776</v>
      </c>
    </row>
    <row r="68" ht="18" customHeight="1" spans="1:6">
      <c r="A68" s="15">
        <v>2010650</v>
      </c>
      <c r="B68" s="21" t="s">
        <v>19</v>
      </c>
      <c r="C68" s="22">
        <v>55.47</v>
      </c>
      <c r="D68" s="18">
        <v>0</v>
      </c>
      <c r="E68" s="19">
        <f>D68/C68</f>
        <v>0</v>
      </c>
      <c r="F68" s="20"/>
    </row>
    <row r="69" ht="18" customHeight="1" spans="1:6">
      <c r="A69" s="15">
        <v>2010699</v>
      </c>
      <c r="B69" s="21" t="s">
        <v>53</v>
      </c>
      <c r="C69" s="22">
        <v>0</v>
      </c>
      <c r="D69" s="18">
        <v>0</v>
      </c>
      <c r="E69" s="19"/>
      <c r="F69" s="20">
        <v>-1</v>
      </c>
    </row>
    <row r="70" ht="18" customHeight="1" spans="1:6">
      <c r="A70" s="15">
        <v>20107</v>
      </c>
      <c r="B70" s="16" t="s">
        <v>54</v>
      </c>
      <c r="C70" s="17">
        <v>3129.17</v>
      </c>
      <c r="D70" s="18">
        <f>SUM(D71:D77)</f>
        <v>1727</v>
      </c>
      <c r="E70" s="19">
        <f>D70/C70</f>
        <v>0.551903539916336</v>
      </c>
      <c r="F70" s="20">
        <v>0.0034863451481697</v>
      </c>
    </row>
    <row r="71" ht="18" customHeight="1" spans="1:6">
      <c r="A71" s="15">
        <v>2010701</v>
      </c>
      <c r="B71" s="21" t="s">
        <v>10</v>
      </c>
      <c r="C71" s="22">
        <v>0</v>
      </c>
      <c r="D71" s="18">
        <v>0</v>
      </c>
      <c r="E71" s="19"/>
      <c r="F71" s="20">
        <v>-1</v>
      </c>
    </row>
    <row r="72" ht="18" customHeight="1" spans="1:6">
      <c r="A72" s="15">
        <v>2010702</v>
      </c>
      <c r="B72" s="21" t="s">
        <v>11</v>
      </c>
      <c r="C72" s="22">
        <v>3129.17</v>
      </c>
      <c r="D72" s="18">
        <v>1727</v>
      </c>
      <c r="E72" s="19">
        <f>D72/C72</f>
        <v>0.551903539916336</v>
      </c>
      <c r="F72" s="20">
        <v>0.195983379501385</v>
      </c>
    </row>
    <row r="73" ht="18" customHeight="1" spans="1:6">
      <c r="A73" s="15">
        <v>2010703</v>
      </c>
      <c r="B73" s="21" t="s">
        <v>12</v>
      </c>
      <c r="C73" s="22">
        <v>0</v>
      </c>
      <c r="D73" s="18">
        <v>0</v>
      </c>
      <c r="E73" s="19"/>
      <c r="F73" s="20"/>
    </row>
    <row r="74" ht="18" customHeight="1" spans="1:6">
      <c r="A74" s="15">
        <v>2010709</v>
      </c>
      <c r="B74" s="21" t="s">
        <v>51</v>
      </c>
      <c r="C74" s="22">
        <v>0</v>
      </c>
      <c r="D74" s="18">
        <v>0</v>
      </c>
      <c r="E74" s="19"/>
      <c r="F74" s="20"/>
    </row>
    <row r="75" ht="18" customHeight="1" spans="1:6">
      <c r="A75" s="15">
        <v>2010710</v>
      </c>
      <c r="B75" s="21" t="s">
        <v>55</v>
      </c>
      <c r="C75" s="22">
        <v>0</v>
      </c>
      <c r="D75" s="18">
        <v>0</v>
      </c>
      <c r="E75" s="19"/>
      <c r="F75" s="20"/>
    </row>
    <row r="76" ht="18" customHeight="1" spans="1:6">
      <c r="A76" s="15">
        <v>2010750</v>
      </c>
      <c r="B76" s="21" t="s">
        <v>19</v>
      </c>
      <c r="C76" s="22">
        <v>0</v>
      </c>
      <c r="D76" s="18">
        <v>0</v>
      </c>
      <c r="E76" s="19"/>
      <c r="F76" s="20"/>
    </row>
    <row r="77" ht="18" customHeight="1" spans="1:6">
      <c r="A77" s="15">
        <v>2010799</v>
      </c>
      <c r="B77" s="21" t="s">
        <v>56</v>
      </c>
      <c r="C77" s="22">
        <v>0</v>
      </c>
      <c r="D77" s="18">
        <v>0</v>
      </c>
      <c r="E77" s="19"/>
      <c r="F77" s="20"/>
    </row>
    <row r="78" ht="18" customHeight="1" spans="1:6">
      <c r="A78" s="15">
        <v>20108</v>
      </c>
      <c r="B78" s="16" t="s">
        <v>57</v>
      </c>
      <c r="C78" s="17">
        <v>367.1</v>
      </c>
      <c r="D78" s="18">
        <f>SUM(D79:D86)</f>
        <v>379</v>
      </c>
      <c r="E78" s="19">
        <f>D78/C78</f>
        <v>1.03241623535821</v>
      </c>
      <c r="F78" s="20">
        <v>0.082857142857143</v>
      </c>
    </row>
    <row r="79" ht="18" customHeight="1" spans="1:6">
      <c r="A79" s="15">
        <v>2010801</v>
      </c>
      <c r="B79" s="21" t="s">
        <v>10</v>
      </c>
      <c r="C79" s="22">
        <v>166.06</v>
      </c>
      <c r="D79" s="18">
        <v>190</v>
      </c>
      <c r="E79" s="19">
        <f>D79/C79</f>
        <v>1.1441647597254</v>
      </c>
      <c r="F79" s="20">
        <v>0.0919540229885059</v>
      </c>
    </row>
    <row r="80" ht="18" customHeight="1" spans="1:6">
      <c r="A80" s="15">
        <v>2010802</v>
      </c>
      <c r="B80" s="21" t="s">
        <v>11</v>
      </c>
      <c r="C80" s="22">
        <v>44.25</v>
      </c>
      <c r="D80" s="18">
        <v>43</v>
      </c>
      <c r="E80" s="19">
        <f>D80/C80</f>
        <v>0.971751412429379</v>
      </c>
      <c r="F80" s="20">
        <v>0.592592592592593</v>
      </c>
    </row>
    <row r="81" ht="18" customHeight="1" spans="1:6">
      <c r="A81" s="15">
        <v>2010803</v>
      </c>
      <c r="B81" s="21" t="s">
        <v>12</v>
      </c>
      <c r="C81" s="22">
        <v>0</v>
      </c>
      <c r="D81" s="18">
        <v>0</v>
      </c>
      <c r="E81" s="19"/>
      <c r="F81" s="20"/>
    </row>
    <row r="82" ht="18" customHeight="1" spans="1:6">
      <c r="A82" s="15">
        <v>2010804</v>
      </c>
      <c r="B82" s="21" t="s">
        <v>58</v>
      </c>
      <c r="C82" s="22">
        <v>60</v>
      </c>
      <c r="D82" s="18">
        <v>49</v>
      </c>
      <c r="E82" s="19">
        <f>D82/C82</f>
        <v>0.816666666666667</v>
      </c>
      <c r="F82" s="20">
        <v>-0.02</v>
      </c>
    </row>
    <row r="83" ht="18" customHeight="1" spans="1:6">
      <c r="A83" s="15">
        <v>2010805</v>
      </c>
      <c r="B83" s="21" t="s">
        <v>59</v>
      </c>
      <c r="C83" s="22">
        <v>0</v>
      </c>
      <c r="D83" s="18">
        <v>0</v>
      </c>
      <c r="E83" s="19"/>
      <c r="F83" s="20"/>
    </row>
    <row r="84" ht="18" customHeight="1" spans="1:6">
      <c r="A84" s="15">
        <v>2010806</v>
      </c>
      <c r="B84" s="21" t="s">
        <v>51</v>
      </c>
      <c r="C84" s="22">
        <v>0</v>
      </c>
      <c r="D84" s="18">
        <v>0</v>
      </c>
      <c r="E84" s="19"/>
      <c r="F84" s="20"/>
    </row>
    <row r="85" ht="18" customHeight="1" spans="1:6">
      <c r="A85" s="15">
        <v>2010850</v>
      </c>
      <c r="B85" s="21" t="s">
        <v>19</v>
      </c>
      <c r="C85" s="22">
        <v>80.77</v>
      </c>
      <c r="D85" s="18">
        <v>75</v>
      </c>
      <c r="E85" s="19">
        <f>D85/C85</f>
        <v>0.928562585118237</v>
      </c>
      <c r="F85" s="20">
        <v>-0.147727272727273</v>
      </c>
    </row>
    <row r="86" ht="18" customHeight="1" spans="1:6">
      <c r="A86" s="15">
        <v>2010899</v>
      </c>
      <c r="B86" s="21" t="s">
        <v>60</v>
      </c>
      <c r="C86" s="22">
        <v>16.02</v>
      </c>
      <c r="D86" s="18">
        <v>22</v>
      </c>
      <c r="E86" s="19">
        <f>D86/C86</f>
        <v>1.37328339575531</v>
      </c>
      <c r="F86" s="20">
        <v>1</v>
      </c>
    </row>
    <row r="87" ht="18" customHeight="1" spans="1:6">
      <c r="A87" s="15">
        <v>20109</v>
      </c>
      <c r="B87" s="16" t="s">
        <v>61</v>
      </c>
      <c r="C87" s="17">
        <v>0</v>
      </c>
      <c r="D87" s="18">
        <f>SUM(D88:D99)</f>
        <v>0</v>
      </c>
      <c r="E87" s="19"/>
      <c r="F87" s="20"/>
    </row>
    <row r="88" ht="18" customHeight="1" spans="1:6">
      <c r="A88" s="15">
        <v>2010901</v>
      </c>
      <c r="B88" s="21" t="s">
        <v>10</v>
      </c>
      <c r="C88" s="22">
        <v>0</v>
      </c>
      <c r="D88" s="18">
        <v>0</v>
      </c>
      <c r="E88" s="19"/>
      <c r="F88" s="20"/>
    </row>
    <row r="89" ht="18" customHeight="1" spans="1:6">
      <c r="A89" s="15">
        <v>2010902</v>
      </c>
      <c r="B89" s="21" t="s">
        <v>11</v>
      </c>
      <c r="C89" s="22">
        <v>0</v>
      </c>
      <c r="D89" s="18">
        <v>0</v>
      </c>
      <c r="E89" s="19"/>
      <c r="F89" s="20"/>
    </row>
    <row r="90" ht="18" customHeight="1" spans="1:6">
      <c r="A90" s="15">
        <v>2010903</v>
      </c>
      <c r="B90" s="21" t="s">
        <v>12</v>
      </c>
      <c r="C90" s="22">
        <v>0</v>
      </c>
      <c r="D90" s="18">
        <v>0</v>
      </c>
      <c r="E90" s="19"/>
      <c r="F90" s="20"/>
    </row>
    <row r="91" ht="18" customHeight="1" spans="1:6">
      <c r="A91" s="15">
        <v>2010905</v>
      </c>
      <c r="B91" s="21" t="s">
        <v>62</v>
      </c>
      <c r="C91" s="22">
        <v>0</v>
      </c>
      <c r="D91" s="18">
        <v>0</v>
      </c>
      <c r="E91" s="19"/>
      <c r="F91" s="20"/>
    </row>
    <row r="92" ht="18" customHeight="1" spans="1:6">
      <c r="A92" s="15">
        <v>2010907</v>
      </c>
      <c r="B92" s="21" t="s">
        <v>63</v>
      </c>
      <c r="C92" s="22">
        <v>0</v>
      </c>
      <c r="D92" s="18">
        <v>0</v>
      </c>
      <c r="E92" s="19"/>
      <c r="F92" s="20"/>
    </row>
    <row r="93" ht="18" customHeight="1" spans="1:6">
      <c r="A93" s="15">
        <v>2010908</v>
      </c>
      <c r="B93" s="21" t="s">
        <v>51</v>
      </c>
      <c r="C93" s="22">
        <v>0</v>
      </c>
      <c r="D93" s="18">
        <v>0</v>
      </c>
      <c r="E93" s="19"/>
      <c r="F93" s="20"/>
    </row>
    <row r="94" ht="18" customHeight="1" spans="1:6">
      <c r="A94" s="15">
        <v>2010909</v>
      </c>
      <c r="B94" s="21" t="s">
        <v>64</v>
      </c>
      <c r="C94" s="22">
        <v>0</v>
      </c>
      <c r="D94" s="18">
        <v>0</v>
      </c>
      <c r="E94" s="19"/>
      <c r="F94" s="20"/>
    </row>
    <row r="95" ht="18" customHeight="1" spans="1:6">
      <c r="A95" s="15">
        <v>2010910</v>
      </c>
      <c r="B95" s="21" t="s">
        <v>65</v>
      </c>
      <c r="C95" s="22">
        <v>0</v>
      </c>
      <c r="D95" s="18">
        <v>0</v>
      </c>
      <c r="E95" s="19"/>
      <c r="F95" s="20"/>
    </row>
    <row r="96" ht="18" customHeight="1" spans="1:6">
      <c r="A96" s="15">
        <v>2010911</v>
      </c>
      <c r="B96" s="21" t="s">
        <v>66</v>
      </c>
      <c r="C96" s="22">
        <v>0</v>
      </c>
      <c r="D96" s="18">
        <v>0</v>
      </c>
      <c r="E96" s="19"/>
      <c r="F96" s="20"/>
    </row>
    <row r="97" ht="18" customHeight="1" spans="1:6">
      <c r="A97" s="15">
        <v>2010912</v>
      </c>
      <c r="B97" s="21" t="s">
        <v>67</v>
      </c>
      <c r="C97" s="22">
        <v>0</v>
      </c>
      <c r="D97" s="18">
        <v>0</v>
      </c>
      <c r="E97" s="19"/>
      <c r="F97" s="20"/>
    </row>
    <row r="98" ht="18" customHeight="1" spans="1:6">
      <c r="A98" s="15">
        <v>2010950</v>
      </c>
      <c r="B98" s="21" t="s">
        <v>19</v>
      </c>
      <c r="C98" s="22">
        <v>0</v>
      </c>
      <c r="D98" s="18">
        <v>0</v>
      </c>
      <c r="E98" s="19"/>
      <c r="F98" s="20"/>
    </row>
    <row r="99" ht="18" customHeight="1" spans="1:6">
      <c r="A99" s="15">
        <v>2010999</v>
      </c>
      <c r="B99" s="21" t="s">
        <v>68</v>
      </c>
      <c r="C99" s="22">
        <v>0</v>
      </c>
      <c r="D99" s="18">
        <v>0</v>
      </c>
      <c r="E99" s="19"/>
      <c r="F99" s="20"/>
    </row>
    <row r="100" ht="18" customHeight="1" spans="1:6">
      <c r="A100" s="15">
        <v>20111</v>
      </c>
      <c r="B100" s="16" t="s">
        <v>69</v>
      </c>
      <c r="C100" s="17">
        <v>3203.16</v>
      </c>
      <c r="D100" s="18">
        <f>SUM(D101:D108)</f>
        <v>2129</v>
      </c>
      <c r="E100" s="19">
        <f>D100/C100</f>
        <v>0.664656152049851</v>
      </c>
      <c r="F100" s="20">
        <v>-0.00467508181393173</v>
      </c>
    </row>
    <row r="101" ht="18" customHeight="1" spans="1:6">
      <c r="A101" s="15">
        <v>2011101</v>
      </c>
      <c r="B101" s="21" t="s">
        <v>10</v>
      </c>
      <c r="C101" s="22">
        <v>1363.81</v>
      </c>
      <c r="D101" s="18">
        <v>1318</v>
      </c>
      <c r="E101" s="19">
        <f>D101/C101</f>
        <v>0.966410277091384</v>
      </c>
      <c r="F101" s="20">
        <v>-0.0517985611510792</v>
      </c>
    </row>
    <row r="102" ht="18" customHeight="1" spans="1:6">
      <c r="A102" s="15">
        <v>2011102</v>
      </c>
      <c r="B102" s="21" t="s">
        <v>11</v>
      </c>
      <c r="C102" s="22">
        <v>90</v>
      </c>
      <c r="D102" s="18">
        <v>0</v>
      </c>
      <c r="E102" s="19">
        <f>D102/C102</f>
        <v>0</v>
      </c>
      <c r="F102" s="20">
        <v>-1</v>
      </c>
    </row>
    <row r="103" ht="18" customHeight="1" spans="1:6">
      <c r="A103" s="15">
        <v>2011103</v>
      </c>
      <c r="B103" s="21" t="s">
        <v>12</v>
      </c>
      <c r="C103" s="22">
        <v>0</v>
      </c>
      <c r="D103" s="18">
        <v>0</v>
      </c>
      <c r="E103" s="19"/>
      <c r="F103" s="20"/>
    </row>
    <row r="104" ht="18" customHeight="1" spans="1:6">
      <c r="A104" s="15">
        <v>2011104</v>
      </c>
      <c r="B104" s="21" t="s">
        <v>70</v>
      </c>
      <c r="C104" s="22">
        <v>0</v>
      </c>
      <c r="D104" s="18">
        <v>0</v>
      </c>
      <c r="E104" s="19"/>
      <c r="F104" s="20"/>
    </row>
    <row r="105" ht="18" customHeight="1" spans="1:6">
      <c r="A105" s="15">
        <v>2011105</v>
      </c>
      <c r="B105" s="21" t="s">
        <v>71</v>
      </c>
      <c r="C105" s="22">
        <v>0</v>
      </c>
      <c r="D105" s="18">
        <v>0</v>
      </c>
      <c r="E105" s="19"/>
      <c r="F105" s="20"/>
    </row>
    <row r="106" ht="18" customHeight="1" spans="1:6">
      <c r="A106" s="15">
        <v>2011106</v>
      </c>
      <c r="B106" s="21" t="s">
        <v>72</v>
      </c>
      <c r="C106" s="22">
        <v>0</v>
      </c>
      <c r="D106" s="18">
        <v>60</v>
      </c>
      <c r="E106" s="23">
        <v>1</v>
      </c>
      <c r="F106" s="20">
        <v>1</v>
      </c>
    </row>
    <row r="107" ht="18" customHeight="1" spans="1:6">
      <c r="A107" s="15">
        <v>2011150</v>
      </c>
      <c r="B107" s="21" t="s">
        <v>19</v>
      </c>
      <c r="C107" s="22">
        <v>0</v>
      </c>
      <c r="D107" s="18">
        <v>0</v>
      </c>
      <c r="E107" s="19"/>
      <c r="F107" s="20"/>
    </row>
    <row r="108" ht="18" customHeight="1" spans="1:6">
      <c r="A108" s="15">
        <v>2011199</v>
      </c>
      <c r="B108" s="21" t="s">
        <v>73</v>
      </c>
      <c r="C108" s="22">
        <v>1749.35</v>
      </c>
      <c r="D108" s="18">
        <v>751</v>
      </c>
      <c r="E108" s="19">
        <f>D108/C108</f>
        <v>0.429302312287421</v>
      </c>
      <c r="F108" s="20">
        <v>0.158950617283951</v>
      </c>
    </row>
    <row r="109" ht="18" customHeight="1" spans="1:6">
      <c r="A109" s="15">
        <v>20113</v>
      </c>
      <c r="B109" s="16" t="s">
        <v>74</v>
      </c>
      <c r="C109" s="17">
        <v>1249.63</v>
      </c>
      <c r="D109" s="18">
        <f>SUM(D110:D119)</f>
        <v>1068</v>
      </c>
      <c r="E109" s="19">
        <f>D109/C109</f>
        <v>0.854652977281275</v>
      </c>
      <c r="F109" s="20">
        <v>-0.0447227191413238</v>
      </c>
    </row>
    <row r="110" ht="18" customHeight="1" spans="1:6">
      <c r="A110" s="15">
        <v>2011301</v>
      </c>
      <c r="B110" s="21" t="s">
        <v>10</v>
      </c>
      <c r="C110" s="22">
        <v>520.03</v>
      </c>
      <c r="D110" s="18">
        <v>533</v>
      </c>
      <c r="E110" s="19">
        <f>D110/C110</f>
        <v>1.02494086879603</v>
      </c>
      <c r="F110" s="20">
        <v>0.58160237388724</v>
      </c>
    </row>
    <row r="111" ht="18" customHeight="1" spans="1:6">
      <c r="A111" s="15">
        <v>2011302</v>
      </c>
      <c r="B111" s="21" t="s">
        <v>11</v>
      </c>
      <c r="C111" s="22">
        <v>78.44</v>
      </c>
      <c r="D111" s="18">
        <v>53</v>
      </c>
      <c r="E111" s="19">
        <f>D111/C111</f>
        <v>0.675675675675676</v>
      </c>
      <c r="F111" s="20">
        <v>-0.68452380952381</v>
      </c>
    </row>
    <row r="112" ht="18" customHeight="1" spans="1:6">
      <c r="A112" s="15">
        <v>2011303</v>
      </c>
      <c r="B112" s="21" t="s">
        <v>12</v>
      </c>
      <c r="C112" s="22">
        <v>0</v>
      </c>
      <c r="D112" s="18">
        <v>0</v>
      </c>
      <c r="E112" s="19"/>
      <c r="F112" s="20"/>
    </row>
    <row r="113" ht="18" customHeight="1" spans="1:6">
      <c r="A113" s="15">
        <v>2011304</v>
      </c>
      <c r="B113" s="21" t="s">
        <v>75</v>
      </c>
      <c r="C113" s="22">
        <v>0</v>
      </c>
      <c r="D113" s="18">
        <v>0</v>
      </c>
      <c r="E113" s="19"/>
      <c r="F113" s="20"/>
    </row>
    <row r="114" ht="18" customHeight="1" spans="1:6">
      <c r="A114" s="15">
        <v>2011305</v>
      </c>
      <c r="B114" s="21" t="s">
        <v>76</v>
      </c>
      <c r="C114" s="22">
        <v>0</v>
      </c>
      <c r="D114" s="18">
        <v>0</v>
      </c>
      <c r="E114" s="19"/>
      <c r="F114" s="20"/>
    </row>
    <row r="115" ht="18" customHeight="1" spans="1:6">
      <c r="A115" s="15">
        <v>2011306</v>
      </c>
      <c r="B115" s="21" t="s">
        <v>77</v>
      </c>
      <c r="C115" s="22">
        <v>0</v>
      </c>
      <c r="D115" s="18">
        <v>0</v>
      </c>
      <c r="E115" s="19"/>
      <c r="F115" s="20"/>
    </row>
    <row r="116" ht="18" customHeight="1" spans="1:6">
      <c r="A116" s="15">
        <v>2011307</v>
      </c>
      <c r="B116" s="21" t="s">
        <v>78</v>
      </c>
      <c r="C116" s="22">
        <v>0</v>
      </c>
      <c r="D116" s="18">
        <v>0</v>
      </c>
      <c r="E116" s="19"/>
      <c r="F116" s="20"/>
    </row>
    <row r="117" ht="18" customHeight="1" spans="1:6">
      <c r="A117" s="15">
        <v>2011308</v>
      </c>
      <c r="B117" s="21" t="s">
        <v>79</v>
      </c>
      <c r="C117" s="22">
        <v>0</v>
      </c>
      <c r="D117" s="18">
        <v>0</v>
      </c>
      <c r="E117" s="19"/>
      <c r="F117" s="20">
        <v>-1</v>
      </c>
    </row>
    <row r="118" ht="18" customHeight="1" spans="1:6">
      <c r="A118" s="15">
        <v>2011350</v>
      </c>
      <c r="B118" s="21" t="s">
        <v>19</v>
      </c>
      <c r="C118" s="22">
        <v>157</v>
      </c>
      <c r="D118" s="18">
        <v>247</v>
      </c>
      <c r="E118" s="19">
        <f>D118/C118</f>
        <v>1.57324840764331</v>
      </c>
      <c r="F118" s="20">
        <v>-0.0783582089552238</v>
      </c>
    </row>
    <row r="119" ht="18" customHeight="1" spans="1:6">
      <c r="A119" s="15">
        <v>2011399</v>
      </c>
      <c r="B119" s="21" t="s">
        <v>80</v>
      </c>
      <c r="C119" s="22">
        <v>494.16</v>
      </c>
      <c r="D119" s="18">
        <v>235</v>
      </c>
      <c r="E119" s="19">
        <f>D119/C119</f>
        <v>0.475554476282985</v>
      </c>
      <c r="F119" s="20">
        <v>-0.229508196721312</v>
      </c>
    </row>
    <row r="120" ht="18" customHeight="1" spans="1:6">
      <c r="A120" s="15">
        <v>20114</v>
      </c>
      <c r="B120" s="16" t="s">
        <v>81</v>
      </c>
      <c r="C120" s="17">
        <v>0</v>
      </c>
      <c r="D120" s="18">
        <f>SUM(D121:D131)</f>
        <v>0</v>
      </c>
      <c r="E120" s="19"/>
      <c r="F120" s="20"/>
    </row>
    <row r="121" ht="18" customHeight="1" spans="1:6">
      <c r="A121" s="15">
        <v>2011401</v>
      </c>
      <c r="B121" s="21" t="s">
        <v>10</v>
      </c>
      <c r="C121" s="22">
        <v>0</v>
      </c>
      <c r="D121" s="18">
        <v>0</v>
      </c>
      <c r="E121" s="19"/>
      <c r="F121" s="20"/>
    </row>
    <row r="122" ht="18" customHeight="1" spans="1:6">
      <c r="A122" s="15">
        <v>2011402</v>
      </c>
      <c r="B122" s="21" t="s">
        <v>11</v>
      </c>
      <c r="C122" s="22">
        <v>0</v>
      </c>
      <c r="D122" s="18">
        <v>0</v>
      </c>
      <c r="E122" s="19"/>
      <c r="F122" s="20"/>
    </row>
    <row r="123" ht="18" customHeight="1" spans="1:6">
      <c r="A123" s="15">
        <v>2011403</v>
      </c>
      <c r="B123" s="21" t="s">
        <v>12</v>
      </c>
      <c r="C123" s="22">
        <v>0</v>
      </c>
      <c r="D123" s="18">
        <v>0</v>
      </c>
      <c r="E123" s="19"/>
      <c r="F123" s="20"/>
    </row>
    <row r="124" ht="18" customHeight="1" spans="1:6">
      <c r="A124" s="15">
        <v>2011404</v>
      </c>
      <c r="B124" s="21" t="s">
        <v>82</v>
      </c>
      <c r="C124" s="22">
        <v>0</v>
      </c>
      <c r="D124" s="18">
        <v>0</v>
      </c>
      <c r="E124" s="19"/>
      <c r="F124" s="20"/>
    </row>
    <row r="125" ht="18" customHeight="1" spans="1:6">
      <c r="A125" s="15">
        <v>2011405</v>
      </c>
      <c r="B125" s="21" t="s">
        <v>83</v>
      </c>
      <c r="C125" s="22">
        <v>0</v>
      </c>
      <c r="D125" s="18">
        <v>0</v>
      </c>
      <c r="E125" s="19"/>
      <c r="F125" s="20"/>
    </row>
    <row r="126" ht="18" customHeight="1" spans="1:6">
      <c r="A126" s="15">
        <v>2011408</v>
      </c>
      <c r="B126" s="21" t="s">
        <v>84</v>
      </c>
      <c r="C126" s="22">
        <v>0</v>
      </c>
      <c r="D126" s="18">
        <v>0</v>
      </c>
      <c r="E126" s="19"/>
      <c r="F126" s="20"/>
    </row>
    <row r="127" ht="18" customHeight="1" spans="1:6">
      <c r="A127" s="15">
        <v>2011409</v>
      </c>
      <c r="B127" s="21" t="s">
        <v>85</v>
      </c>
      <c r="C127" s="22">
        <v>0</v>
      </c>
      <c r="D127" s="18">
        <v>0</v>
      </c>
      <c r="E127" s="19"/>
      <c r="F127" s="20"/>
    </row>
    <row r="128" ht="18" customHeight="1" spans="1:6">
      <c r="A128" s="15">
        <v>2011410</v>
      </c>
      <c r="B128" s="21" t="s">
        <v>86</v>
      </c>
      <c r="C128" s="22">
        <v>0</v>
      </c>
      <c r="D128" s="18">
        <v>0</v>
      </c>
      <c r="E128" s="19"/>
      <c r="F128" s="20"/>
    </row>
    <row r="129" ht="18" customHeight="1" spans="1:6">
      <c r="A129" s="15">
        <v>2011411</v>
      </c>
      <c r="B129" s="21" t="s">
        <v>87</v>
      </c>
      <c r="C129" s="22">
        <v>0</v>
      </c>
      <c r="D129" s="18">
        <v>0</v>
      </c>
      <c r="E129" s="19"/>
      <c r="F129" s="20"/>
    </row>
    <row r="130" ht="18" customHeight="1" spans="1:6">
      <c r="A130" s="15">
        <v>2011450</v>
      </c>
      <c r="B130" s="21" t="s">
        <v>19</v>
      </c>
      <c r="C130" s="22">
        <v>0</v>
      </c>
      <c r="D130" s="18">
        <v>0</v>
      </c>
      <c r="E130" s="19"/>
      <c r="F130" s="20"/>
    </row>
    <row r="131" ht="18" customHeight="1" spans="1:6">
      <c r="A131" s="15">
        <v>2011499</v>
      </c>
      <c r="B131" s="21" t="s">
        <v>88</v>
      </c>
      <c r="C131" s="22">
        <v>0</v>
      </c>
      <c r="D131" s="18">
        <v>0</v>
      </c>
      <c r="E131" s="19"/>
      <c r="F131" s="20"/>
    </row>
    <row r="132" ht="18" customHeight="1" spans="1:6">
      <c r="A132" s="15">
        <v>20123</v>
      </c>
      <c r="B132" s="16" t="s">
        <v>89</v>
      </c>
      <c r="C132" s="17">
        <v>49.59</v>
      </c>
      <c r="D132" s="18">
        <f>SUM(D133:D138)</f>
        <v>47</v>
      </c>
      <c r="E132" s="19">
        <f>D132/C132</f>
        <v>0.947771728171002</v>
      </c>
      <c r="F132" s="20">
        <v>-0.827838827838828</v>
      </c>
    </row>
    <row r="133" ht="18" customHeight="1" spans="1:6">
      <c r="A133" s="15">
        <v>2012301</v>
      </c>
      <c r="B133" s="21" t="s">
        <v>10</v>
      </c>
      <c r="C133" s="22">
        <v>0</v>
      </c>
      <c r="D133" s="18">
        <v>0</v>
      </c>
      <c r="E133" s="19"/>
      <c r="F133" s="20"/>
    </row>
    <row r="134" ht="18" customHeight="1" spans="1:6">
      <c r="A134" s="15">
        <v>2012302</v>
      </c>
      <c r="B134" s="21" t="s">
        <v>11</v>
      </c>
      <c r="C134" s="22">
        <v>0</v>
      </c>
      <c r="D134" s="18">
        <v>0</v>
      </c>
      <c r="E134" s="19"/>
      <c r="F134" s="20"/>
    </row>
    <row r="135" ht="18" customHeight="1" spans="1:6">
      <c r="A135" s="15">
        <v>2012303</v>
      </c>
      <c r="B135" s="21" t="s">
        <v>12</v>
      </c>
      <c r="C135" s="22">
        <v>0</v>
      </c>
      <c r="D135" s="18">
        <v>0</v>
      </c>
      <c r="E135" s="19"/>
      <c r="F135" s="20"/>
    </row>
    <row r="136" ht="18" customHeight="1" spans="1:6">
      <c r="A136" s="15">
        <v>2012304</v>
      </c>
      <c r="B136" s="21" t="s">
        <v>90</v>
      </c>
      <c r="C136" s="22">
        <v>0</v>
      </c>
      <c r="D136" s="18">
        <v>0</v>
      </c>
      <c r="E136" s="19"/>
      <c r="F136" s="20"/>
    </row>
    <row r="137" ht="18" customHeight="1" spans="1:6">
      <c r="A137" s="15">
        <v>2012350</v>
      </c>
      <c r="B137" s="21" t="s">
        <v>19</v>
      </c>
      <c r="C137" s="22">
        <v>0</v>
      </c>
      <c r="D137" s="18">
        <v>0</v>
      </c>
      <c r="E137" s="19"/>
      <c r="F137" s="20"/>
    </row>
    <row r="138" ht="18" customHeight="1" spans="1:6">
      <c r="A138" s="15">
        <v>2012399</v>
      </c>
      <c r="B138" s="21" t="s">
        <v>91</v>
      </c>
      <c r="C138" s="22">
        <v>49.59</v>
      </c>
      <c r="D138" s="18">
        <v>47</v>
      </c>
      <c r="E138" s="19">
        <f>D138/C138</f>
        <v>0.947771728171002</v>
      </c>
      <c r="F138" s="20">
        <v>-0.827838827838828</v>
      </c>
    </row>
    <row r="139" ht="18" customHeight="1" spans="1:6">
      <c r="A139" s="15">
        <v>20125</v>
      </c>
      <c r="B139" s="16" t="s">
        <v>92</v>
      </c>
      <c r="C139" s="17">
        <v>0</v>
      </c>
      <c r="D139" s="18">
        <f>SUM(D140:D146)</f>
        <v>0</v>
      </c>
      <c r="E139" s="19"/>
      <c r="F139" s="20"/>
    </row>
    <row r="140" ht="18" customHeight="1" spans="1:6">
      <c r="A140" s="15">
        <v>2012501</v>
      </c>
      <c r="B140" s="21" t="s">
        <v>10</v>
      </c>
      <c r="C140" s="22">
        <v>0</v>
      </c>
      <c r="D140" s="18">
        <v>0</v>
      </c>
      <c r="E140" s="19"/>
      <c r="F140" s="20"/>
    </row>
    <row r="141" ht="18" customHeight="1" spans="1:6">
      <c r="A141" s="15">
        <v>2012502</v>
      </c>
      <c r="B141" s="21" t="s">
        <v>11</v>
      </c>
      <c r="C141" s="22">
        <v>0</v>
      </c>
      <c r="D141" s="18">
        <v>0</v>
      </c>
      <c r="E141" s="19"/>
      <c r="F141" s="20"/>
    </row>
    <row r="142" ht="18" customHeight="1" spans="1:6">
      <c r="A142" s="15">
        <v>2012503</v>
      </c>
      <c r="B142" s="21" t="s">
        <v>12</v>
      </c>
      <c r="C142" s="22">
        <v>0</v>
      </c>
      <c r="D142" s="18">
        <v>0</v>
      </c>
      <c r="E142" s="19"/>
      <c r="F142" s="20"/>
    </row>
    <row r="143" ht="18" customHeight="1" spans="1:6">
      <c r="A143" s="15">
        <v>2012504</v>
      </c>
      <c r="B143" s="21" t="s">
        <v>93</v>
      </c>
      <c r="C143" s="22">
        <v>0</v>
      </c>
      <c r="D143" s="18">
        <v>0</v>
      </c>
      <c r="E143" s="19"/>
      <c r="F143" s="20"/>
    </row>
    <row r="144" ht="18" customHeight="1" spans="1:6">
      <c r="A144" s="15">
        <v>2012505</v>
      </c>
      <c r="B144" s="21" t="s">
        <v>94</v>
      </c>
      <c r="C144" s="22">
        <v>0</v>
      </c>
      <c r="D144" s="18">
        <v>0</v>
      </c>
      <c r="E144" s="19"/>
      <c r="F144" s="20"/>
    </row>
    <row r="145" ht="18" customHeight="1" spans="1:6">
      <c r="A145" s="15">
        <v>2012550</v>
      </c>
      <c r="B145" s="21" t="s">
        <v>19</v>
      </c>
      <c r="C145" s="22">
        <v>0</v>
      </c>
      <c r="D145" s="18">
        <v>0</v>
      </c>
      <c r="E145" s="19"/>
      <c r="F145" s="20"/>
    </row>
    <row r="146" ht="18" customHeight="1" spans="1:6">
      <c r="A146" s="15">
        <v>2012599</v>
      </c>
      <c r="B146" s="21" t="s">
        <v>95</v>
      </c>
      <c r="C146" s="22">
        <v>0</v>
      </c>
      <c r="D146" s="18">
        <v>0</v>
      </c>
      <c r="E146" s="19"/>
      <c r="F146" s="20"/>
    </row>
    <row r="147" ht="18" customHeight="1" spans="1:6">
      <c r="A147" s="15">
        <v>20126</v>
      </c>
      <c r="B147" s="16" t="s">
        <v>96</v>
      </c>
      <c r="C147" s="17">
        <v>285.29</v>
      </c>
      <c r="D147" s="18">
        <f>SUM(D148:D152)</f>
        <v>709</v>
      </c>
      <c r="E147" s="19">
        <f>D147/C147</f>
        <v>2.48519050790424</v>
      </c>
      <c r="F147" s="20">
        <v>0.246045694200351</v>
      </c>
    </row>
    <row r="148" ht="18" customHeight="1" spans="1:6">
      <c r="A148" s="15">
        <v>2012601</v>
      </c>
      <c r="B148" s="21" t="s">
        <v>10</v>
      </c>
      <c r="C148" s="22">
        <v>197.83</v>
      </c>
      <c r="D148" s="18">
        <v>204</v>
      </c>
      <c r="E148" s="19">
        <f>D148/C148</f>
        <v>1.03118839407572</v>
      </c>
      <c r="F148" s="20">
        <v>0.0303030303030303</v>
      </c>
    </row>
    <row r="149" ht="18" customHeight="1" spans="1:6">
      <c r="A149" s="15">
        <v>2012602</v>
      </c>
      <c r="B149" s="21" t="s">
        <v>11</v>
      </c>
      <c r="C149" s="22">
        <v>0</v>
      </c>
      <c r="D149" s="18">
        <v>0</v>
      </c>
      <c r="E149" s="19"/>
      <c r="F149" s="20"/>
    </row>
    <row r="150" ht="18" customHeight="1" spans="1:6">
      <c r="A150" s="15">
        <v>2012603</v>
      </c>
      <c r="B150" s="21" t="s">
        <v>12</v>
      </c>
      <c r="C150" s="22">
        <v>0</v>
      </c>
      <c r="D150" s="18">
        <v>0</v>
      </c>
      <c r="E150" s="19"/>
      <c r="F150" s="20"/>
    </row>
    <row r="151" ht="18" customHeight="1" spans="1:6">
      <c r="A151" s="15">
        <v>2012604</v>
      </c>
      <c r="B151" s="21" t="s">
        <v>97</v>
      </c>
      <c r="C151" s="22">
        <v>87.46</v>
      </c>
      <c r="D151" s="18">
        <v>505</v>
      </c>
      <c r="E151" s="19">
        <f>D151/C151</f>
        <v>5.77406814543791</v>
      </c>
      <c r="F151" s="20">
        <v>0.361185983827493</v>
      </c>
    </row>
    <row r="152" ht="18" customHeight="1" spans="1:6">
      <c r="A152" s="15">
        <v>2012699</v>
      </c>
      <c r="B152" s="21" t="s">
        <v>98</v>
      </c>
      <c r="C152" s="22">
        <v>0</v>
      </c>
      <c r="D152" s="18">
        <v>0</v>
      </c>
      <c r="E152" s="19"/>
      <c r="F152" s="20"/>
    </row>
    <row r="153" ht="18" customHeight="1" spans="1:6">
      <c r="A153" s="15">
        <v>20128</v>
      </c>
      <c r="B153" s="16" t="s">
        <v>99</v>
      </c>
      <c r="C153" s="17">
        <v>72.65</v>
      </c>
      <c r="D153" s="18">
        <f>SUM(D154:D159)</f>
        <v>83</v>
      </c>
      <c r="E153" s="19">
        <f>D153/C153</f>
        <v>1.1424638678596</v>
      </c>
      <c r="F153" s="20">
        <v>0.431034482758621</v>
      </c>
    </row>
    <row r="154" ht="18" customHeight="1" spans="1:6">
      <c r="A154" s="15">
        <v>2012801</v>
      </c>
      <c r="B154" s="21" t="s">
        <v>10</v>
      </c>
      <c r="C154" s="22">
        <v>50.04</v>
      </c>
      <c r="D154" s="18">
        <v>61</v>
      </c>
      <c r="E154" s="19">
        <f>D154/C154</f>
        <v>1.21902478017586</v>
      </c>
      <c r="F154" s="20">
        <v>0.196078431372549</v>
      </c>
    </row>
    <row r="155" ht="18" customHeight="1" spans="1:6">
      <c r="A155" s="15">
        <v>2012802</v>
      </c>
      <c r="B155" s="21" t="s">
        <v>11</v>
      </c>
      <c r="C155" s="22">
        <v>17.61</v>
      </c>
      <c r="D155" s="18">
        <v>17</v>
      </c>
      <c r="E155" s="19">
        <f>D155/C155</f>
        <v>0.965360590573538</v>
      </c>
      <c r="F155" s="20">
        <v>1.83333333333333</v>
      </c>
    </row>
    <row r="156" ht="18" customHeight="1" spans="1:6">
      <c r="A156" s="15">
        <v>2012803</v>
      </c>
      <c r="B156" s="21" t="s">
        <v>12</v>
      </c>
      <c r="C156" s="22">
        <v>0</v>
      </c>
      <c r="D156" s="18">
        <v>0</v>
      </c>
      <c r="E156" s="19"/>
      <c r="F156" s="20"/>
    </row>
    <row r="157" ht="18" customHeight="1" spans="1:6">
      <c r="A157" s="15">
        <v>2012804</v>
      </c>
      <c r="B157" s="21" t="s">
        <v>24</v>
      </c>
      <c r="C157" s="22">
        <v>5</v>
      </c>
      <c r="D157" s="18">
        <v>5</v>
      </c>
      <c r="E157" s="19">
        <f>D157/C157</f>
        <v>1</v>
      </c>
      <c r="F157" s="20">
        <v>4</v>
      </c>
    </row>
    <row r="158" ht="18" customHeight="1" spans="1:6">
      <c r="A158" s="15">
        <v>2012850</v>
      </c>
      <c r="B158" s="21" t="s">
        <v>19</v>
      </c>
      <c r="C158" s="22">
        <v>0</v>
      </c>
      <c r="D158" s="18">
        <v>0</v>
      </c>
      <c r="E158" s="19"/>
      <c r="F158" s="20"/>
    </row>
    <row r="159" ht="18" customHeight="1" spans="1:6">
      <c r="A159" s="15">
        <v>2012899</v>
      </c>
      <c r="B159" s="21" t="s">
        <v>100</v>
      </c>
      <c r="C159" s="22">
        <v>0</v>
      </c>
      <c r="D159" s="18">
        <v>0</v>
      </c>
      <c r="E159" s="19"/>
      <c r="F159" s="20"/>
    </row>
    <row r="160" ht="18" customHeight="1" spans="1:6">
      <c r="A160" s="15">
        <v>20129</v>
      </c>
      <c r="B160" s="16" t="s">
        <v>101</v>
      </c>
      <c r="C160" s="17">
        <v>320.45</v>
      </c>
      <c r="D160" s="18">
        <f>SUM(D161:D166)</f>
        <v>541</v>
      </c>
      <c r="E160" s="19">
        <f>D160/C160</f>
        <v>1.68825089717585</v>
      </c>
      <c r="F160" s="20">
        <v>0.355889724310777</v>
      </c>
    </row>
    <row r="161" ht="18" customHeight="1" spans="1:6">
      <c r="A161" s="15">
        <v>2012901</v>
      </c>
      <c r="B161" s="21" t="s">
        <v>10</v>
      </c>
      <c r="C161" s="22">
        <v>201.22</v>
      </c>
      <c r="D161" s="18">
        <v>666</v>
      </c>
      <c r="E161" s="19">
        <f>D161/C161</f>
        <v>3.30981015803598</v>
      </c>
      <c r="F161" s="20">
        <v>2.21739130434783</v>
      </c>
    </row>
    <row r="162" ht="18" customHeight="1" spans="1:6">
      <c r="A162" s="15">
        <v>2012902</v>
      </c>
      <c r="B162" s="21" t="s">
        <v>11</v>
      </c>
      <c r="C162" s="22">
        <v>57.25</v>
      </c>
      <c r="D162" s="18">
        <v>81</v>
      </c>
      <c r="E162" s="19">
        <f>D162/C162</f>
        <v>1.41484716157205</v>
      </c>
      <c r="F162" s="20">
        <v>-0.381679389312977</v>
      </c>
    </row>
    <row r="163" ht="18" customHeight="1" spans="1:6">
      <c r="A163" s="15">
        <v>2012903</v>
      </c>
      <c r="B163" s="21" t="s">
        <v>12</v>
      </c>
      <c r="C163" s="22">
        <v>0</v>
      </c>
      <c r="D163" s="18">
        <v>0</v>
      </c>
      <c r="E163" s="19"/>
      <c r="F163" s="20"/>
    </row>
    <row r="164" ht="18" customHeight="1" spans="1:6">
      <c r="A164" s="15">
        <v>2012906</v>
      </c>
      <c r="B164" s="21" t="s">
        <v>102</v>
      </c>
      <c r="C164" s="22">
        <v>0</v>
      </c>
      <c r="D164" s="18">
        <v>0</v>
      </c>
      <c r="E164" s="19"/>
      <c r="F164" s="20"/>
    </row>
    <row r="165" ht="18" customHeight="1" spans="1:6">
      <c r="A165" s="15">
        <v>2012950</v>
      </c>
      <c r="B165" s="21" t="s">
        <v>19</v>
      </c>
      <c r="C165" s="22">
        <v>61.98</v>
      </c>
      <c r="D165" s="18">
        <v>61</v>
      </c>
      <c r="E165" s="19">
        <f>D165/C165</f>
        <v>0.984188447886415</v>
      </c>
      <c r="F165" s="20">
        <v>0</v>
      </c>
    </row>
    <row r="166" ht="18" customHeight="1" spans="1:6">
      <c r="A166" s="15">
        <v>2012999</v>
      </c>
      <c r="B166" s="21" t="s">
        <v>103</v>
      </c>
      <c r="C166" s="22">
        <v>0</v>
      </c>
      <c r="D166" s="18">
        <v>-267</v>
      </c>
      <c r="E166" s="23">
        <v>1</v>
      </c>
      <c r="F166" s="20">
        <v>1</v>
      </c>
    </row>
    <row r="167" ht="18" customHeight="1" spans="1:6">
      <c r="A167" s="15">
        <v>20131</v>
      </c>
      <c r="B167" s="16" t="s">
        <v>104</v>
      </c>
      <c r="C167" s="17">
        <v>507.05</v>
      </c>
      <c r="D167" s="18">
        <f>SUM(D168:D173)</f>
        <v>540</v>
      </c>
      <c r="E167" s="19">
        <f>D167/C167</f>
        <v>1.06498372941525</v>
      </c>
      <c r="F167" s="20">
        <v>0.148936170212766</v>
      </c>
    </row>
    <row r="168" ht="18" customHeight="1" spans="1:6">
      <c r="A168" s="15">
        <v>2013101</v>
      </c>
      <c r="B168" s="21" t="s">
        <v>10</v>
      </c>
      <c r="C168" s="22">
        <v>363.58</v>
      </c>
      <c r="D168" s="18">
        <v>366</v>
      </c>
      <c r="E168" s="19">
        <f>D168/C168</f>
        <v>1.00665603168491</v>
      </c>
      <c r="F168" s="20">
        <v>-0.00813008130081305</v>
      </c>
    </row>
    <row r="169" ht="18" customHeight="1" spans="1:6">
      <c r="A169" s="15">
        <v>2013102</v>
      </c>
      <c r="B169" s="21" t="s">
        <v>11</v>
      </c>
      <c r="C169" s="22">
        <v>143.47</v>
      </c>
      <c r="D169" s="18">
        <v>174</v>
      </c>
      <c r="E169" s="19">
        <f>D169/C169</f>
        <v>1.21279710043912</v>
      </c>
      <c r="F169" s="20">
        <v>0.8125</v>
      </c>
    </row>
    <row r="170" ht="18" customHeight="1" spans="1:6">
      <c r="A170" s="15">
        <v>2013103</v>
      </c>
      <c r="B170" s="21" t="s">
        <v>12</v>
      </c>
      <c r="C170" s="22">
        <v>0</v>
      </c>
      <c r="D170" s="18">
        <v>0</v>
      </c>
      <c r="E170" s="19"/>
      <c r="F170" s="20"/>
    </row>
    <row r="171" ht="18" customHeight="1" spans="1:6">
      <c r="A171" s="15">
        <v>2013105</v>
      </c>
      <c r="B171" s="21" t="s">
        <v>105</v>
      </c>
      <c r="C171" s="22">
        <v>0</v>
      </c>
      <c r="D171" s="18">
        <v>0</v>
      </c>
      <c r="E171" s="19"/>
      <c r="F171" s="20"/>
    </row>
    <row r="172" ht="18" customHeight="1" spans="1:6">
      <c r="A172" s="15">
        <v>2013150</v>
      </c>
      <c r="B172" s="21" t="s">
        <v>19</v>
      </c>
      <c r="C172" s="22">
        <v>0</v>
      </c>
      <c r="D172" s="18">
        <v>0</v>
      </c>
      <c r="E172" s="19"/>
      <c r="F172" s="20"/>
    </row>
    <row r="173" ht="18" customHeight="1" spans="1:6">
      <c r="A173" s="15">
        <v>2013199</v>
      </c>
      <c r="B173" s="21" t="s">
        <v>106</v>
      </c>
      <c r="C173" s="22">
        <v>0</v>
      </c>
      <c r="D173" s="18">
        <v>0</v>
      </c>
      <c r="E173" s="19"/>
      <c r="F173" s="20">
        <v>-1</v>
      </c>
    </row>
    <row r="174" ht="18" customHeight="1" spans="1:6">
      <c r="A174" s="15">
        <v>20132</v>
      </c>
      <c r="B174" s="16" t="s">
        <v>107</v>
      </c>
      <c r="C174" s="17">
        <v>1516.14</v>
      </c>
      <c r="D174" s="18">
        <f>SUM(D175:D180)</f>
        <v>1245</v>
      </c>
      <c r="E174" s="19">
        <f>D174/C174</f>
        <v>0.821164272428668</v>
      </c>
      <c r="F174" s="20">
        <v>0.0113728675873275</v>
      </c>
    </row>
    <row r="175" ht="18" customHeight="1" spans="1:6">
      <c r="A175" s="15">
        <v>2013201</v>
      </c>
      <c r="B175" s="21" t="s">
        <v>10</v>
      </c>
      <c r="C175" s="22">
        <v>469.3</v>
      </c>
      <c r="D175" s="18">
        <v>500</v>
      </c>
      <c r="E175" s="19">
        <f>D175/C175</f>
        <v>1.06541657788195</v>
      </c>
      <c r="F175" s="20">
        <v>-0.00398406374501992</v>
      </c>
    </row>
    <row r="176" ht="18" customHeight="1" spans="1:6">
      <c r="A176" s="15">
        <v>2013202</v>
      </c>
      <c r="B176" s="21" t="s">
        <v>11</v>
      </c>
      <c r="C176" s="22">
        <v>811.84</v>
      </c>
      <c r="D176" s="18">
        <v>450</v>
      </c>
      <c r="E176" s="19">
        <f>D176/C176</f>
        <v>0.554296413086322</v>
      </c>
      <c r="F176" s="20">
        <v>0.590106007067138</v>
      </c>
    </row>
    <row r="177" ht="18" customHeight="1" spans="1:6">
      <c r="A177" s="15">
        <v>2013203</v>
      </c>
      <c r="B177" s="21" t="s">
        <v>12</v>
      </c>
      <c r="C177" s="22">
        <v>0</v>
      </c>
      <c r="D177" s="18">
        <v>0</v>
      </c>
      <c r="E177" s="19"/>
      <c r="F177" s="20"/>
    </row>
    <row r="178" ht="18" customHeight="1" spans="1:6">
      <c r="A178" s="15">
        <v>2013204</v>
      </c>
      <c r="B178" s="21" t="s">
        <v>108</v>
      </c>
      <c r="C178" s="22">
        <v>0</v>
      </c>
      <c r="D178" s="18">
        <v>0</v>
      </c>
      <c r="E178" s="19"/>
      <c r="F178" s="20"/>
    </row>
    <row r="179" ht="18" customHeight="1" spans="1:6">
      <c r="A179" s="15">
        <v>2013250</v>
      </c>
      <c r="B179" s="21" t="s">
        <v>19</v>
      </c>
      <c r="C179" s="22">
        <v>0</v>
      </c>
      <c r="D179" s="18">
        <v>0</v>
      </c>
      <c r="E179" s="19"/>
      <c r="F179" s="20"/>
    </row>
    <row r="180" ht="18" customHeight="1" spans="1:6">
      <c r="A180" s="15">
        <v>2013299</v>
      </c>
      <c r="B180" s="21" t="s">
        <v>109</v>
      </c>
      <c r="C180" s="22">
        <v>235</v>
      </c>
      <c r="D180" s="18">
        <v>295</v>
      </c>
      <c r="E180" s="19">
        <f>D180/C180</f>
        <v>1.25531914893617</v>
      </c>
      <c r="F180" s="20">
        <v>-0.338565022421525</v>
      </c>
    </row>
    <row r="181" ht="18" customHeight="1" spans="1:6">
      <c r="A181" s="15">
        <v>20133</v>
      </c>
      <c r="B181" s="16" t="s">
        <v>110</v>
      </c>
      <c r="C181" s="17">
        <v>1015.04</v>
      </c>
      <c r="D181" s="18">
        <f>SUM(D182:D187)</f>
        <v>672</v>
      </c>
      <c r="E181" s="19">
        <f>D181/C181</f>
        <v>0.662042875157629</v>
      </c>
      <c r="F181" s="20">
        <v>-0.226697353279632</v>
      </c>
    </row>
    <row r="182" ht="18" customHeight="1" spans="1:6">
      <c r="A182" s="15">
        <v>2013301</v>
      </c>
      <c r="B182" s="21" t="s">
        <v>10</v>
      </c>
      <c r="C182" s="22">
        <v>175.75</v>
      </c>
      <c r="D182" s="18">
        <v>175</v>
      </c>
      <c r="E182" s="19">
        <f>D182/C182</f>
        <v>0.995732574679943</v>
      </c>
      <c r="F182" s="20">
        <v>0.166666666666667</v>
      </c>
    </row>
    <row r="183" ht="18" customHeight="1" spans="1:6">
      <c r="A183" s="15">
        <v>2013302</v>
      </c>
      <c r="B183" s="21" t="s">
        <v>11</v>
      </c>
      <c r="C183" s="22">
        <v>223</v>
      </c>
      <c r="D183" s="18">
        <v>56</v>
      </c>
      <c r="E183" s="19">
        <f>D183/C183</f>
        <v>0.251121076233184</v>
      </c>
      <c r="F183" s="20">
        <v>-0.211267605633803</v>
      </c>
    </row>
    <row r="184" ht="18" customHeight="1" spans="1:6">
      <c r="A184" s="15">
        <v>2013303</v>
      </c>
      <c r="B184" s="21" t="s">
        <v>12</v>
      </c>
      <c r="C184" s="22">
        <v>0</v>
      </c>
      <c r="D184" s="18">
        <v>0</v>
      </c>
      <c r="E184" s="19"/>
      <c r="F184" s="20"/>
    </row>
    <row r="185" ht="18" customHeight="1" spans="1:6">
      <c r="A185" s="15">
        <v>2013304</v>
      </c>
      <c r="B185" s="21" t="s">
        <v>111</v>
      </c>
      <c r="C185" s="22">
        <v>394</v>
      </c>
      <c r="D185" s="18">
        <v>194</v>
      </c>
      <c r="E185" s="19">
        <f t="shared" ref="E185:E190" si="0">D185/C185</f>
        <v>0.49238578680203</v>
      </c>
      <c r="F185" s="20">
        <v>1</v>
      </c>
    </row>
    <row r="186" ht="18" customHeight="1" spans="1:6">
      <c r="A186" s="15">
        <v>2013350</v>
      </c>
      <c r="B186" s="21" t="s">
        <v>19</v>
      </c>
      <c r="C186" s="22">
        <v>82.84</v>
      </c>
      <c r="D186" s="18">
        <v>83</v>
      </c>
      <c r="E186" s="19">
        <f t="shared" si="0"/>
        <v>1.00193143408981</v>
      </c>
      <c r="F186" s="20">
        <v>-0.238532110091743</v>
      </c>
    </row>
    <row r="187" ht="18" customHeight="1" spans="1:6">
      <c r="A187" s="15">
        <v>2013399</v>
      </c>
      <c r="B187" s="21" t="s">
        <v>112</v>
      </c>
      <c r="C187" s="22">
        <v>139.45</v>
      </c>
      <c r="D187" s="18">
        <v>164</v>
      </c>
      <c r="E187" s="19">
        <f t="shared" si="0"/>
        <v>1.17604876299749</v>
      </c>
      <c r="F187" s="20">
        <v>-0.695732838589981</v>
      </c>
    </row>
    <row r="188" ht="18" customHeight="1" spans="1:6">
      <c r="A188" s="15">
        <v>20134</v>
      </c>
      <c r="B188" s="16" t="s">
        <v>113</v>
      </c>
      <c r="C188" s="17">
        <v>243.22</v>
      </c>
      <c r="D188" s="18">
        <f>SUM(D189:D195)</f>
        <v>288</v>
      </c>
      <c r="E188" s="19">
        <f t="shared" si="0"/>
        <v>1.18411314858975</v>
      </c>
      <c r="F188" s="20">
        <v>-0.137724550898204</v>
      </c>
    </row>
    <row r="189" ht="18" customHeight="1" spans="1:6">
      <c r="A189" s="15">
        <v>2013401</v>
      </c>
      <c r="B189" s="21" t="s">
        <v>10</v>
      </c>
      <c r="C189" s="22">
        <v>157.89</v>
      </c>
      <c r="D189" s="18">
        <v>171</v>
      </c>
      <c r="E189" s="19">
        <f t="shared" si="0"/>
        <v>1.08303249097473</v>
      </c>
      <c r="F189" s="20">
        <v>-0.123076923076923</v>
      </c>
    </row>
    <row r="190" ht="18" customHeight="1" spans="1:6">
      <c r="A190" s="15">
        <v>2013402</v>
      </c>
      <c r="B190" s="21" t="s">
        <v>11</v>
      </c>
      <c r="C190" s="22">
        <v>40</v>
      </c>
      <c r="D190" s="18">
        <v>47</v>
      </c>
      <c r="E190" s="19">
        <f t="shared" si="0"/>
        <v>1.175</v>
      </c>
      <c r="F190" s="20">
        <v>-0.38961038961039</v>
      </c>
    </row>
    <row r="191" ht="18" customHeight="1" spans="1:6">
      <c r="A191" s="15">
        <v>2013403</v>
      </c>
      <c r="B191" s="21" t="s">
        <v>12</v>
      </c>
      <c r="C191" s="22">
        <v>0</v>
      </c>
      <c r="D191" s="18">
        <v>0</v>
      </c>
      <c r="E191" s="19"/>
      <c r="F191" s="20"/>
    </row>
    <row r="192" ht="18" customHeight="1" spans="1:6">
      <c r="A192" s="15">
        <v>2013404</v>
      </c>
      <c r="B192" s="21" t="s">
        <v>114</v>
      </c>
      <c r="C192" s="22">
        <v>45.33</v>
      </c>
      <c r="D192" s="18">
        <v>70</v>
      </c>
      <c r="E192" s="19">
        <f>D192/C192</f>
        <v>1.54423119347011</v>
      </c>
      <c r="F192" s="20">
        <v>0.129032258064516</v>
      </c>
    </row>
    <row r="193" ht="18" customHeight="1" spans="1:6">
      <c r="A193" s="15">
        <v>2013405</v>
      </c>
      <c r="B193" s="21" t="s">
        <v>115</v>
      </c>
      <c r="C193" s="22">
        <v>0</v>
      </c>
      <c r="D193" s="18">
        <v>0</v>
      </c>
      <c r="E193" s="19"/>
      <c r="F193" s="20"/>
    </row>
    <row r="194" ht="18" customHeight="1" spans="1:6">
      <c r="A194" s="15">
        <v>2013450</v>
      </c>
      <c r="B194" s="21" t="s">
        <v>19</v>
      </c>
      <c r="C194" s="22">
        <v>0</v>
      </c>
      <c r="D194" s="18">
        <v>0</v>
      </c>
      <c r="E194" s="19"/>
      <c r="F194" s="20"/>
    </row>
    <row r="195" ht="18" customHeight="1" spans="1:6">
      <c r="A195" s="15">
        <v>2013499</v>
      </c>
      <c r="B195" s="21" t="s">
        <v>116</v>
      </c>
      <c r="C195" s="22">
        <v>0</v>
      </c>
      <c r="D195" s="18">
        <v>0</v>
      </c>
      <c r="E195" s="19"/>
      <c r="F195" s="20"/>
    </row>
    <row r="196" ht="18" customHeight="1" spans="1:6">
      <c r="A196" s="15">
        <v>20135</v>
      </c>
      <c r="B196" s="16" t="s">
        <v>117</v>
      </c>
      <c r="C196" s="17">
        <v>0</v>
      </c>
      <c r="D196" s="18">
        <f>SUM(D197:D201)</f>
        <v>0</v>
      </c>
      <c r="E196" s="19"/>
      <c r="F196" s="20"/>
    </row>
    <row r="197" ht="18" customHeight="1" spans="1:6">
      <c r="A197" s="15">
        <v>2013501</v>
      </c>
      <c r="B197" s="21" t="s">
        <v>10</v>
      </c>
      <c r="C197" s="22">
        <v>0</v>
      </c>
      <c r="D197" s="18">
        <v>0</v>
      </c>
      <c r="E197" s="19"/>
      <c r="F197" s="20"/>
    </row>
    <row r="198" ht="18" customHeight="1" spans="1:6">
      <c r="A198" s="15">
        <v>2013502</v>
      </c>
      <c r="B198" s="21" t="s">
        <v>11</v>
      </c>
      <c r="C198" s="22">
        <v>0</v>
      </c>
      <c r="D198" s="18">
        <v>0</v>
      </c>
      <c r="E198" s="19"/>
      <c r="F198" s="20"/>
    </row>
    <row r="199" ht="18" customHeight="1" spans="1:6">
      <c r="A199" s="15">
        <v>2013503</v>
      </c>
      <c r="B199" s="21" t="s">
        <v>12</v>
      </c>
      <c r="C199" s="22">
        <v>0</v>
      </c>
      <c r="D199" s="18">
        <v>0</v>
      </c>
      <c r="E199" s="19"/>
      <c r="F199" s="20"/>
    </row>
    <row r="200" ht="18" customHeight="1" spans="1:6">
      <c r="A200" s="15">
        <v>2013550</v>
      </c>
      <c r="B200" s="21" t="s">
        <v>19</v>
      </c>
      <c r="C200" s="22">
        <v>0</v>
      </c>
      <c r="D200" s="18">
        <v>0</v>
      </c>
      <c r="E200" s="19"/>
      <c r="F200" s="20"/>
    </row>
    <row r="201" ht="18" customHeight="1" spans="1:6">
      <c r="A201" s="15">
        <v>2013599</v>
      </c>
      <c r="B201" s="21" t="s">
        <v>118</v>
      </c>
      <c r="C201" s="22">
        <v>0</v>
      </c>
      <c r="D201" s="18">
        <v>0</v>
      </c>
      <c r="E201" s="19"/>
      <c r="F201" s="20"/>
    </row>
    <row r="202" ht="18" customHeight="1" spans="1:6">
      <c r="A202" s="15">
        <v>20136</v>
      </c>
      <c r="B202" s="16" t="s">
        <v>119</v>
      </c>
      <c r="C202" s="17">
        <v>633.99</v>
      </c>
      <c r="D202" s="18">
        <f>SUM(D203:D207)</f>
        <v>840</v>
      </c>
      <c r="E202" s="19">
        <f>D202/C202</f>
        <v>1.32494203378602</v>
      </c>
      <c r="F202" s="20">
        <v>-0.435104236718225</v>
      </c>
    </row>
    <row r="203" ht="18" customHeight="1" spans="1:6">
      <c r="A203" s="15">
        <v>2013601</v>
      </c>
      <c r="B203" s="21" t="s">
        <v>10</v>
      </c>
      <c r="C203" s="22">
        <v>368.13</v>
      </c>
      <c r="D203" s="18">
        <v>530</v>
      </c>
      <c r="E203" s="19">
        <f>D203/C203</f>
        <v>1.43970879852226</v>
      </c>
      <c r="F203" s="20">
        <v>-0.475766567754698</v>
      </c>
    </row>
    <row r="204" ht="18" customHeight="1" spans="1:6">
      <c r="A204" s="15">
        <v>2013602</v>
      </c>
      <c r="B204" s="21" t="s">
        <v>11</v>
      </c>
      <c r="C204" s="22">
        <v>245.86</v>
      </c>
      <c r="D204" s="18">
        <v>294</v>
      </c>
      <c r="E204" s="19">
        <f>D204/C204</f>
        <v>1.19580248922151</v>
      </c>
      <c r="F204" s="20">
        <v>-0.359477124183007</v>
      </c>
    </row>
    <row r="205" ht="18" customHeight="1" spans="1:6">
      <c r="A205" s="15">
        <v>2013603</v>
      </c>
      <c r="B205" s="21" t="s">
        <v>12</v>
      </c>
      <c r="C205" s="22">
        <v>0</v>
      </c>
      <c r="D205" s="18">
        <v>0</v>
      </c>
      <c r="E205" s="19"/>
      <c r="F205" s="20"/>
    </row>
    <row r="206" ht="18" customHeight="1" spans="1:6">
      <c r="A206" s="15">
        <v>2013650</v>
      </c>
      <c r="B206" s="21" t="s">
        <v>19</v>
      </c>
      <c r="C206" s="22">
        <v>0</v>
      </c>
      <c r="D206" s="18">
        <v>0</v>
      </c>
      <c r="E206" s="19"/>
      <c r="F206" s="20"/>
    </row>
    <row r="207" ht="18" customHeight="1" spans="1:6">
      <c r="A207" s="15">
        <v>2013699</v>
      </c>
      <c r="B207" s="21" t="s">
        <v>120</v>
      </c>
      <c r="C207" s="22">
        <v>20</v>
      </c>
      <c r="D207" s="18">
        <v>16</v>
      </c>
      <c r="E207" s="19">
        <f>D207/C207</f>
        <v>0.8</v>
      </c>
      <c r="F207" s="20">
        <v>-0.0588235294117647</v>
      </c>
    </row>
    <row r="208" ht="18" customHeight="1" spans="1:6">
      <c r="A208" s="15">
        <v>20137</v>
      </c>
      <c r="B208" s="16" t="s">
        <v>121</v>
      </c>
      <c r="C208" s="17">
        <v>0</v>
      </c>
      <c r="D208" s="18">
        <f>SUM(D209:D214)</f>
        <v>0</v>
      </c>
      <c r="E208" s="19"/>
      <c r="F208" s="20"/>
    </row>
    <row r="209" ht="18" customHeight="1" spans="1:6">
      <c r="A209" s="15">
        <v>2013701</v>
      </c>
      <c r="B209" s="21" t="s">
        <v>10</v>
      </c>
      <c r="C209" s="22">
        <v>0</v>
      </c>
      <c r="D209" s="18">
        <v>0</v>
      </c>
      <c r="E209" s="19"/>
      <c r="F209" s="20"/>
    </row>
    <row r="210" ht="18" customHeight="1" spans="1:6">
      <c r="A210" s="15">
        <v>2013702</v>
      </c>
      <c r="B210" s="21" t="s">
        <v>11</v>
      </c>
      <c r="C210" s="22">
        <v>0</v>
      </c>
      <c r="D210" s="18">
        <v>0</v>
      </c>
      <c r="E210" s="19"/>
      <c r="F210" s="20"/>
    </row>
    <row r="211" ht="18" customHeight="1" spans="1:6">
      <c r="A211" s="15">
        <v>2013703</v>
      </c>
      <c r="B211" s="21" t="s">
        <v>12</v>
      </c>
      <c r="C211" s="22">
        <v>0</v>
      </c>
      <c r="D211" s="18">
        <v>0</v>
      </c>
      <c r="E211" s="19"/>
      <c r="F211" s="20"/>
    </row>
    <row r="212" ht="18" customHeight="1" spans="1:6">
      <c r="A212" s="15">
        <v>2013704</v>
      </c>
      <c r="B212" s="21" t="s">
        <v>122</v>
      </c>
      <c r="C212" s="22">
        <v>0</v>
      </c>
      <c r="D212" s="18">
        <v>0</v>
      </c>
      <c r="E212" s="19"/>
      <c r="F212" s="20"/>
    </row>
    <row r="213" ht="18" customHeight="1" spans="1:6">
      <c r="A213" s="15">
        <v>2013750</v>
      </c>
      <c r="B213" s="21" t="s">
        <v>19</v>
      </c>
      <c r="C213" s="22">
        <v>0</v>
      </c>
      <c r="D213" s="18">
        <v>0</v>
      </c>
      <c r="E213" s="19"/>
      <c r="F213" s="20"/>
    </row>
    <row r="214" ht="18" customHeight="1" spans="1:6">
      <c r="A214" s="15">
        <v>2013799</v>
      </c>
      <c r="B214" s="21" t="s">
        <v>123</v>
      </c>
      <c r="C214" s="22">
        <v>0</v>
      </c>
      <c r="D214" s="18">
        <v>0</v>
      </c>
      <c r="E214" s="19"/>
      <c r="F214" s="20"/>
    </row>
    <row r="215" ht="18" customHeight="1" spans="1:6">
      <c r="A215" s="15">
        <v>20138</v>
      </c>
      <c r="B215" s="16" t="s">
        <v>124</v>
      </c>
      <c r="C215" s="17">
        <v>75</v>
      </c>
      <c r="D215" s="18">
        <f>SUM(D216:D229)</f>
        <v>77</v>
      </c>
      <c r="E215" s="19">
        <f>D215/C215</f>
        <v>1.02666666666667</v>
      </c>
      <c r="F215" s="20">
        <v>1</v>
      </c>
    </row>
    <row r="216" ht="18" customHeight="1" spans="1:6">
      <c r="A216" s="15">
        <v>2013801</v>
      </c>
      <c r="B216" s="21" t="s">
        <v>10</v>
      </c>
      <c r="C216" s="22">
        <v>0</v>
      </c>
      <c r="D216" s="18">
        <v>0</v>
      </c>
      <c r="E216" s="19"/>
      <c r="F216" s="20"/>
    </row>
    <row r="217" ht="18" customHeight="1" spans="1:6">
      <c r="A217" s="15">
        <v>2013802</v>
      </c>
      <c r="B217" s="21" t="s">
        <v>11</v>
      </c>
      <c r="C217" s="22">
        <v>0</v>
      </c>
      <c r="D217" s="18">
        <v>0</v>
      </c>
      <c r="E217" s="19"/>
      <c r="F217" s="20"/>
    </row>
    <row r="218" ht="18" customHeight="1" spans="1:6">
      <c r="A218" s="15">
        <v>2013803</v>
      </c>
      <c r="B218" s="21" t="s">
        <v>12</v>
      </c>
      <c r="C218" s="22">
        <v>0</v>
      </c>
      <c r="D218" s="18">
        <v>0</v>
      </c>
      <c r="E218" s="19"/>
      <c r="F218" s="20"/>
    </row>
    <row r="219" ht="18" customHeight="1" spans="1:6">
      <c r="A219" s="15">
        <v>2013804</v>
      </c>
      <c r="B219" s="21" t="s">
        <v>125</v>
      </c>
      <c r="C219" s="22">
        <v>0</v>
      </c>
      <c r="D219" s="18">
        <v>0</v>
      </c>
      <c r="E219" s="19"/>
      <c r="F219" s="20"/>
    </row>
    <row r="220" ht="18" customHeight="1" spans="1:6">
      <c r="A220" s="15">
        <v>2013805</v>
      </c>
      <c r="B220" s="21" t="s">
        <v>126</v>
      </c>
      <c r="C220" s="22">
        <v>0</v>
      </c>
      <c r="D220" s="18">
        <v>0</v>
      </c>
      <c r="E220" s="19"/>
      <c r="F220" s="20"/>
    </row>
    <row r="221" ht="18" customHeight="1" spans="1:6">
      <c r="A221" s="15">
        <v>2013808</v>
      </c>
      <c r="B221" s="21" t="s">
        <v>51</v>
      </c>
      <c r="C221" s="22">
        <v>0</v>
      </c>
      <c r="D221" s="18">
        <v>0</v>
      </c>
      <c r="E221" s="19"/>
      <c r="F221" s="20"/>
    </row>
    <row r="222" ht="18" customHeight="1" spans="1:6">
      <c r="A222" s="15">
        <v>2013810</v>
      </c>
      <c r="B222" s="21" t="s">
        <v>127</v>
      </c>
      <c r="C222" s="22">
        <v>0</v>
      </c>
      <c r="D222" s="18">
        <v>0</v>
      </c>
      <c r="E222" s="19"/>
      <c r="F222" s="20"/>
    </row>
    <row r="223" ht="18" customHeight="1" spans="1:6">
      <c r="A223" s="15">
        <v>2013812</v>
      </c>
      <c r="B223" s="21" t="s">
        <v>128</v>
      </c>
      <c r="C223" s="22">
        <v>0</v>
      </c>
      <c r="D223" s="18">
        <v>0</v>
      </c>
      <c r="E223" s="19"/>
      <c r="F223" s="20"/>
    </row>
    <row r="224" ht="18" customHeight="1" spans="1:6">
      <c r="A224" s="15">
        <v>2013813</v>
      </c>
      <c r="B224" s="21" t="s">
        <v>129</v>
      </c>
      <c r="C224" s="22">
        <v>0</v>
      </c>
      <c r="D224" s="18">
        <v>0</v>
      </c>
      <c r="E224" s="19"/>
      <c r="F224" s="20"/>
    </row>
    <row r="225" ht="18" customHeight="1" spans="1:6">
      <c r="A225" s="15">
        <v>2013814</v>
      </c>
      <c r="B225" s="21" t="s">
        <v>130</v>
      </c>
      <c r="C225" s="22">
        <v>0</v>
      </c>
      <c r="D225" s="18">
        <v>0</v>
      </c>
      <c r="E225" s="19"/>
      <c r="F225" s="20"/>
    </row>
    <row r="226" ht="18" customHeight="1" spans="1:6">
      <c r="A226" s="15">
        <v>2013815</v>
      </c>
      <c r="B226" s="21" t="s">
        <v>131</v>
      </c>
      <c r="C226" s="22">
        <v>0</v>
      </c>
      <c r="D226" s="18">
        <v>0</v>
      </c>
      <c r="E226" s="19"/>
      <c r="F226" s="20"/>
    </row>
    <row r="227" ht="18" customHeight="1" spans="1:6">
      <c r="A227" s="15">
        <v>2013816</v>
      </c>
      <c r="B227" s="21" t="s">
        <v>132</v>
      </c>
      <c r="C227" s="22">
        <v>0</v>
      </c>
      <c r="D227" s="18">
        <v>0</v>
      </c>
      <c r="E227" s="19"/>
      <c r="F227" s="20"/>
    </row>
    <row r="228" ht="18" customHeight="1" spans="1:6">
      <c r="A228" s="15">
        <v>2013850</v>
      </c>
      <c r="B228" s="21" t="s">
        <v>19</v>
      </c>
      <c r="C228" s="22">
        <v>0</v>
      </c>
      <c r="D228" s="18">
        <v>0</v>
      </c>
      <c r="E228" s="19"/>
      <c r="F228" s="20"/>
    </row>
    <row r="229" ht="18" customHeight="1" spans="1:6">
      <c r="A229" s="15">
        <v>2013899</v>
      </c>
      <c r="B229" s="21" t="s">
        <v>133</v>
      </c>
      <c r="C229" s="22">
        <v>75</v>
      </c>
      <c r="D229" s="18">
        <v>77</v>
      </c>
      <c r="E229" s="19">
        <f>D229/C229</f>
        <v>1.02666666666667</v>
      </c>
      <c r="F229" s="20">
        <v>1</v>
      </c>
    </row>
    <row r="230" ht="18" customHeight="1" spans="1:6">
      <c r="A230" s="15">
        <v>20199</v>
      </c>
      <c r="B230" s="16" t="s">
        <v>134</v>
      </c>
      <c r="C230" s="17">
        <v>0</v>
      </c>
      <c r="D230" s="18">
        <f>SUM(D231:D232)</f>
        <v>37</v>
      </c>
      <c r="E230" s="23">
        <v>1</v>
      </c>
      <c r="F230" s="20">
        <v>-0.903896103896104</v>
      </c>
    </row>
    <row r="231" ht="18" customHeight="1" spans="1:6">
      <c r="A231" s="15">
        <v>2019901</v>
      </c>
      <c r="B231" s="21" t="s">
        <v>135</v>
      </c>
      <c r="C231" s="22">
        <v>0</v>
      </c>
      <c r="D231" s="18">
        <v>0</v>
      </c>
      <c r="E231" s="19"/>
      <c r="F231" s="20"/>
    </row>
    <row r="232" ht="18" customHeight="1" spans="1:6">
      <c r="A232" s="15">
        <v>2019999</v>
      </c>
      <c r="B232" s="21" t="s">
        <v>136</v>
      </c>
      <c r="C232" s="22">
        <v>0</v>
      </c>
      <c r="D232" s="18">
        <v>37</v>
      </c>
      <c r="E232" s="23">
        <v>1</v>
      </c>
      <c r="F232" s="20">
        <v>-0.903896103896104</v>
      </c>
    </row>
    <row r="233" ht="18" customHeight="1" spans="1:6">
      <c r="A233" s="15">
        <v>202</v>
      </c>
      <c r="B233" s="16" t="s">
        <v>137</v>
      </c>
      <c r="C233" s="17"/>
      <c r="D233" s="18">
        <f>SUM(D234,D241,D244,D247,D253,D258,D260,D265,D271)</f>
        <v>0</v>
      </c>
      <c r="E233" s="19"/>
      <c r="F233" s="20"/>
    </row>
    <row r="234" ht="18" customHeight="1" spans="1:6">
      <c r="A234" s="15">
        <v>20201</v>
      </c>
      <c r="B234" s="16" t="s">
        <v>138</v>
      </c>
      <c r="C234" s="17"/>
      <c r="D234" s="18">
        <f>SUM(D235:D240)</f>
        <v>0</v>
      </c>
      <c r="E234" s="19"/>
      <c r="F234" s="20"/>
    </row>
    <row r="235" ht="18" customHeight="1" spans="1:6">
      <c r="A235" s="15">
        <v>2020101</v>
      </c>
      <c r="B235" s="21" t="s">
        <v>10</v>
      </c>
      <c r="C235" s="22"/>
      <c r="D235" s="18">
        <v>0</v>
      </c>
      <c r="E235" s="19"/>
      <c r="F235" s="20"/>
    </row>
    <row r="236" ht="18" customHeight="1" spans="1:6">
      <c r="A236" s="15">
        <v>2020102</v>
      </c>
      <c r="B236" s="21" t="s">
        <v>11</v>
      </c>
      <c r="C236" s="22"/>
      <c r="D236" s="18">
        <v>0</v>
      </c>
      <c r="E236" s="19"/>
      <c r="F236" s="20"/>
    </row>
    <row r="237" ht="18" customHeight="1" spans="1:6">
      <c r="A237" s="15">
        <v>2020103</v>
      </c>
      <c r="B237" s="21" t="s">
        <v>12</v>
      </c>
      <c r="C237" s="22"/>
      <c r="D237" s="18">
        <v>0</v>
      </c>
      <c r="E237" s="19"/>
      <c r="F237" s="20"/>
    </row>
    <row r="238" ht="18" customHeight="1" spans="1:6">
      <c r="A238" s="15">
        <v>2020104</v>
      </c>
      <c r="B238" s="21" t="s">
        <v>105</v>
      </c>
      <c r="C238" s="22"/>
      <c r="D238" s="18">
        <v>0</v>
      </c>
      <c r="E238" s="19"/>
      <c r="F238" s="20"/>
    </row>
    <row r="239" ht="18" customHeight="1" spans="1:6">
      <c r="A239" s="15">
        <v>2020150</v>
      </c>
      <c r="B239" s="21" t="s">
        <v>19</v>
      </c>
      <c r="C239" s="22"/>
      <c r="D239" s="18">
        <v>0</v>
      </c>
      <c r="E239" s="19"/>
      <c r="F239" s="20"/>
    </row>
    <row r="240" ht="18" customHeight="1" spans="1:6">
      <c r="A240" s="15">
        <v>2020199</v>
      </c>
      <c r="B240" s="21" t="s">
        <v>139</v>
      </c>
      <c r="C240" s="22"/>
      <c r="D240" s="18">
        <v>0</v>
      </c>
      <c r="E240" s="19"/>
      <c r="F240" s="20"/>
    </row>
    <row r="241" ht="18" customHeight="1" spans="1:6">
      <c r="A241" s="15">
        <v>20202</v>
      </c>
      <c r="B241" s="16" t="s">
        <v>140</v>
      </c>
      <c r="C241" s="17"/>
      <c r="D241" s="18">
        <f>SUM(D242:D243)</f>
        <v>0</v>
      </c>
      <c r="E241" s="19"/>
      <c r="F241" s="20"/>
    </row>
    <row r="242" ht="18" customHeight="1" spans="1:6">
      <c r="A242" s="15">
        <v>2020201</v>
      </c>
      <c r="B242" s="21" t="s">
        <v>141</v>
      </c>
      <c r="C242" s="22"/>
      <c r="D242" s="18">
        <v>0</v>
      </c>
      <c r="E242" s="19"/>
      <c r="F242" s="20"/>
    </row>
    <row r="243" ht="18" customHeight="1" spans="1:6">
      <c r="A243" s="15">
        <v>2020202</v>
      </c>
      <c r="B243" s="21" t="s">
        <v>142</v>
      </c>
      <c r="C243" s="22"/>
      <c r="D243" s="18">
        <v>0</v>
      </c>
      <c r="E243" s="19"/>
      <c r="F243" s="20"/>
    </row>
    <row r="244" ht="18" customHeight="1" spans="1:6">
      <c r="A244" s="15">
        <v>20203</v>
      </c>
      <c r="B244" s="16" t="s">
        <v>143</v>
      </c>
      <c r="C244" s="17"/>
      <c r="D244" s="18">
        <f>SUM(D245:D246)</f>
        <v>0</v>
      </c>
      <c r="E244" s="19"/>
      <c r="F244" s="20"/>
    </row>
    <row r="245" ht="18" customHeight="1" spans="1:6">
      <c r="A245" s="15">
        <v>2020304</v>
      </c>
      <c r="B245" s="21" t="s">
        <v>144</v>
      </c>
      <c r="C245" s="22"/>
      <c r="D245" s="18">
        <v>0</v>
      </c>
      <c r="E245" s="19"/>
      <c r="F245" s="20"/>
    </row>
    <row r="246" ht="18" customHeight="1" spans="1:6">
      <c r="A246" s="15">
        <v>2020306</v>
      </c>
      <c r="B246" s="21" t="s">
        <v>145</v>
      </c>
      <c r="C246" s="22"/>
      <c r="D246" s="18">
        <v>0</v>
      </c>
      <c r="E246" s="19"/>
      <c r="F246" s="20"/>
    </row>
    <row r="247" ht="18" customHeight="1" spans="1:6">
      <c r="A247" s="15">
        <v>20204</v>
      </c>
      <c r="B247" s="16" t="s">
        <v>146</v>
      </c>
      <c r="C247" s="17"/>
      <c r="D247" s="18">
        <f>SUM(D248:D252)</f>
        <v>0</v>
      </c>
      <c r="E247" s="19"/>
      <c r="F247" s="20"/>
    </row>
    <row r="248" ht="18" customHeight="1" spans="1:6">
      <c r="A248" s="15">
        <v>2020401</v>
      </c>
      <c r="B248" s="21" t="s">
        <v>147</v>
      </c>
      <c r="C248" s="22"/>
      <c r="D248" s="18">
        <v>0</v>
      </c>
      <c r="E248" s="19"/>
      <c r="F248" s="20"/>
    </row>
    <row r="249" ht="18" customHeight="1" spans="1:6">
      <c r="A249" s="15">
        <v>2020402</v>
      </c>
      <c r="B249" s="21" t="s">
        <v>148</v>
      </c>
      <c r="C249" s="22"/>
      <c r="D249" s="18">
        <v>0</v>
      </c>
      <c r="E249" s="19"/>
      <c r="F249" s="20"/>
    </row>
    <row r="250" ht="18" customHeight="1" spans="1:6">
      <c r="A250" s="15">
        <v>2020403</v>
      </c>
      <c r="B250" s="21" t="s">
        <v>149</v>
      </c>
      <c r="C250" s="22"/>
      <c r="D250" s="18">
        <v>0</v>
      </c>
      <c r="E250" s="19"/>
      <c r="F250" s="20"/>
    </row>
    <row r="251" ht="18" customHeight="1" spans="1:6">
      <c r="A251" s="15">
        <v>2020404</v>
      </c>
      <c r="B251" s="21" t="s">
        <v>150</v>
      </c>
      <c r="C251" s="22"/>
      <c r="D251" s="18">
        <v>0</v>
      </c>
      <c r="E251" s="19"/>
      <c r="F251" s="20"/>
    </row>
    <row r="252" ht="18" customHeight="1" spans="1:6">
      <c r="A252" s="15">
        <v>2020499</v>
      </c>
      <c r="B252" s="21" t="s">
        <v>151</v>
      </c>
      <c r="C252" s="22"/>
      <c r="D252" s="18">
        <v>0</v>
      </c>
      <c r="E252" s="19"/>
      <c r="F252" s="20"/>
    </row>
    <row r="253" ht="18" customHeight="1" spans="1:6">
      <c r="A253" s="15">
        <v>20205</v>
      </c>
      <c r="B253" s="16" t="s">
        <v>152</v>
      </c>
      <c r="C253" s="17"/>
      <c r="D253" s="18">
        <f>SUM(D254:D257)</f>
        <v>0</v>
      </c>
      <c r="E253" s="19"/>
      <c r="F253" s="20"/>
    </row>
    <row r="254" ht="18" customHeight="1" spans="1:6">
      <c r="A254" s="15">
        <v>2020503</v>
      </c>
      <c r="B254" s="21" t="s">
        <v>153</v>
      </c>
      <c r="C254" s="22"/>
      <c r="D254" s="18">
        <v>0</v>
      </c>
      <c r="E254" s="19"/>
      <c r="F254" s="20"/>
    </row>
    <row r="255" ht="18" customHeight="1" spans="1:6">
      <c r="A255" s="15">
        <v>2020504</v>
      </c>
      <c r="B255" s="21" t="s">
        <v>154</v>
      </c>
      <c r="C255" s="22"/>
      <c r="D255" s="18">
        <v>0</v>
      </c>
      <c r="E255" s="19"/>
      <c r="F255" s="20"/>
    </row>
    <row r="256" ht="18" customHeight="1" spans="1:6">
      <c r="A256" s="15">
        <v>2020505</v>
      </c>
      <c r="B256" s="21" t="s">
        <v>155</v>
      </c>
      <c r="C256" s="22"/>
      <c r="D256" s="18">
        <v>0</v>
      </c>
      <c r="E256" s="19"/>
      <c r="F256" s="20"/>
    </row>
    <row r="257" ht="18" customHeight="1" spans="1:6">
      <c r="A257" s="15">
        <v>2020599</v>
      </c>
      <c r="B257" s="21" t="s">
        <v>156</v>
      </c>
      <c r="C257" s="22"/>
      <c r="D257" s="18">
        <v>0</v>
      </c>
      <c r="E257" s="19"/>
      <c r="F257" s="20"/>
    </row>
    <row r="258" ht="18" customHeight="1" spans="1:6">
      <c r="A258" s="15">
        <v>20206</v>
      </c>
      <c r="B258" s="16" t="s">
        <v>157</v>
      </c>
      <c r="C258" s="17"/>
      <c r="D258" s="18">
        <f>D259</f>
        <v>0</v>
      </c>
      <c r="E258" s="19"/>
      <c r="F258" s="20"/>
    </row>
    <row r="259" ht="18" customHeight="1" spans="1:6">
      <c r="A259" s="15">
        <v>2020601</v>
      </c>
      <c r="B259" s="21" t="s">
        <v>158</v>
      </c>
      <c r="C259" s="22"/>
      <c r="D259" s="18">
        <v>0</v>
      </c>
      <c r="E259" s="19"/>
      <c r="F259" s="20"/>
    </row>
    <row r="260" ht="18" customHeight="1" spans="1:6">
      <c r="A260" s="15">
        <v>20207</v>
      </c>
      <c r="B260" s="16" t="s">
        <v>159</v>
      </c>
      <c r="C260" s="17"/>
      <c r="D260" s="18">
        <f>SUM(D261:D264)</f>
        <v>0</v>
      </c>
      <c r="E260" s="19"/>
      <c r="F260" s="20"/>
    </row>
    <row r="261" ht="18" customHeight="1" spans="1:6">
      <c r="A261" s="15">
        <v>2020701</v>
      </c>
      <c r="B261" s="21" t="s">
        <v>160</v>
      </c>
      <c r="C261" s="22"/>
      <c r="D261" s="18">
        <v>0</v>
      </c>
      <c r="E261" s="19"/>
      <c r="F261" s="20"/>
    </row>
    <row r="262" ht="18" customHeight="1" spans="1:6">
      <c r="A262" s="15">
        <v>2020702</v>
      </c>
      <c r="B262" s="21" t="s">
        <v>161</v>
      </c>
      <c r="C262" s="22"/>
      <c r="D262" s="18">
        <v>0</v>
      </c>
      <c r="E262" s="19"/>
      <c r="F262" s="20"/>
    </row>
    <row r="263" ht="18" customHeight="1" spans="1:6">
      <c r="A263" s="15">
        <v>2020703</v>
      </c>
      <c r="B263" s="21" t="s">
        <v>162</v>
      </c>
      <c r="C263" s="22"/>
      <c r="D263" s="18">
        <v>0</v>
      </c>
      <c r="E263" s="19"/>
      <c r="F263" s="20"/>
    </row>
    <row r="264" ht="18" customHeight="1" spans="1:6">
      <c r="A264" s="15">
        <v>2020799</v>
      </c>
      <c r="B264" s="21" t="s">
        <v>163</v>
      </c>
      <c r="C264" s="22"/>
      <c r="D264" s="18">
        <v>0</v>
      </c>
      <c r="E264" s="19"/>
      <c r="F264" s="20"/>
    </row>
    <row r="265" ht="18" customHeight="1" spans="1:6">
      <c r="A265" s="15">
        <v>20208</v>
      </c>
      <c r="B265" s="16" t="s">
        <v>164</v>
      </c>
      <c r="C265" s="17"/>
      <c r="D265" s="18">
        <f>SUM(D266:D270)</f>
        <v>0</v>
      </c>
      <c r="E265" s="19"/>
      <c r="F265" s="20"/>
    </row>
    <row r="266" ht="18" customHeight="1" spans="1:6">
      <c r="A266" s="15">
        <v>2020801</v>
      </c>
      <c r="B266" s="21" t="s">
        <v>10</v>
      </c>
      <c r="C266" s="22"/>
      <c r="D266" s="18">
        <v>0</v>
      </c>
      <c r="E266" s="19"/>
      <c r="F266" s="20"/>
    </row>
    <row r="267" ht="18" customHeight="1" spans="1:6">
      <c r="A267" s="15">
        <v>2020802</v>
      </c>
      <c r="B267" s="21" t="s">
        <v>11</v>
      </c>
      <c r="C267" s="22"/>
      <c r="D267" s="18">
        <v>0</v>
      </c>
      <c r="E267" s="19"/>
      <c r="F267" s="20"/>
    </row>
    <row r="268" ht="18" customHeight="1" spans="1:6">
      <c r="A268" s="15">
        <v>2020803</v>
      </c>
      <c r="B268" s="21" t="s">
        <v>12</v>
      </c>
      <c r="C268" s="22"/>
      <c r="D268" s="18">
        <v>0</v>
      </c>
      <c r="E268" s="19"/>
      <c r="F268" s="20"/>
    </row>
    <row r="269" ht="18" customHeight="1" spans="1:6">
      <c r="A269" s="15">
        <v>2020850</v>
      </c>
      <c r="B269" s="21" t="s">
        <v>19</v>
      </c>
      <c r="C269" s="22"/>
      <c r="D269" s="18">
        <v>0</v>
      </c>
      <c r="E269" s="19"/>
      <c r="F269" s="20"/>
    </row>
    <row r="270" ht="18" customHeight="1" spans="1:6">
      <c r="A270" s="15">
        <v>2020899</v>
      </c>
      <c r="B270" s="21" t="s">
        <v>165</v>
      </c>
      <c r="C270" s="22"/>
      <c r="D270" s="18">
        <v>0</v>
      </c>
      <c r="E270" s="19"/>
      <c r="F270" s="20"/>
    </row>
    <row r="271" ht="18" customHeight="1" spans="1:6">
      <c r="A271" s="15">
        <v>20299</v>
      </c>
      <c r="B271" s="16" t="s">
        <v>166</v>
      </c>
      <c r="C271" s="17"/>
      <c r="D271" s="18">
        <f>D272</f>
        <v>0</v>
      </c>
      <c r="E271" s="19"/>
      <c r="F271" s="20"/>
    </row>
    <row r="272" ht="18" customHeight="1" spans="1:6">
      <c r="A272" s="15">
        <v>2029999</v>
      </c>
      <c r="B272" s="21" t="s">
        <v>167</v>
      </c>
      <c r="C272" s="22"/>
      <c r="D272" s="18">
        <v>0</v>
      </c>
      <c r="E272" s="19"/>
      <c r="F272" s="20"/>
    </row>
    <row r="273" ht="18" customHeight="1" spans="1:6">
      <c r="A273" s="15">
        <v>203</v>
      </c>
      <c r="B273" s="16" t="s">
        <v>168</v>
      </c>
      <c r="C273" s="17">
        <v>326.15</v>
      </c>
      <c r="D273" s="18">
        <f>SUM(D274,D278,D280,D282,D290)</f>
        <v>524</v>
      </c>
      <c r="E273" s="19">
        <f>D273/C273</f>
        <v>1.60662271960754</v>
      </c>
      <c r="F273" s="20">
        <v>-0.426695842450766</v>
      </c>
    </row>
    <row r="274" ht="18" customHeight="1" spans="1:6">
      <c r="A274" s="15">
        <v>20301</v>
      </c>
      <c r="B274" s="16" t="s">
        <v>169</v>
      </c>
      <c r="C274" s="17">
        <v>0</v>
      </c>
      <c r="D274" s="18">
        <f>SUM(D275:D277)</f>
        <v>0</v>
      </c>
      <c r="E274" s="19"/>
      <c r="F274" s="20"/>
    </row>
    <row r="275" ht="18" customHeight="1" spans="1:6">
      <c r="A275" s="15">
        <v>2030101</v>
      </c>
      <c r="B275" s="21" t="s">
        <v>170</v>
      </c>
      <c r="C275" s="22">
        <v>0</v>
      </c>
      <c r="D275" s="18">
        <v>0</v>
      </c>
      <c r="E275" s="19"/>
      <c r="F275" s="20"/>
    </row>
    <row r="276" ht="18" customHeight="1" spans="1:6">
      <c r="A276" s="15">
        <v>2030102</v>
      </c>
      <c r="B276" s="21" t="s">
        <v>171</v>
      </c>
      <c r="C276" s="22">
        <v>0</v>
      </c>
      <c r="D276" s="18">
        <v>0</v>
      </c>
      <c r="E276" s="19"/>
      <c r="F276" s="20"/>
    </row>
    <row r="277" ht="18" customHeight="1" spans="1:6">
      <c r="A277" s="15">
        <v>2030199</v>
      </c>
      <c r="B277" s="21" t="s">
        <v>172</v>
      </c>
      <c r="C277" s="22">
        <v>0</v>
      </c>
      <c r="D277" s="18">
        <v>0</v>
      </c>
      <c r="E277" s="19"/>
      <c r="F277" s="20"/>
    </row>
    <row r="278" ht="18" customHeight="1" spans="1:6">
      <c r="A278" s="15">
        <v>20304</v>
      </c>
      <c r="B278" s="16" t="s">
        <v>173</v>
      </c>
      <c r="C278" s="17">
        <v>0</v>
      </c>
      <c r="D278" s="18">
        <f>D279</f>
        <v>0</v>
      </c>
      <c r="E278" s="19"/>
      <c r="F278" s="20"/>
    </row>
    <row r="279" ht="18" customHeight="1" spans="1:6">
      <c r="A279" s="15">
        <v>2030401</v>
      </c>
      <c r="B279" s="21" t="s">
        <v>174</v>
      </c>
      <c r="C279" s="22">
        <v>0</v>
      </c>
      <c r="D279" s="18">
        <v>0</v>
      </c>
      <c r="E279" s="19"/>
      <c r="F279" s="20"/>
    </row>
    <row r="280" ht="18" customHeight="1" spans="1:6">
      <c r="A280" s="15">
        <v>20305</v>
      </c>
      <c r="B280" s="16" t="s">
        <v>175</v>
      </c>
      <c r="C280" s="17">
        <v>0</v>
      </c>
      <c r="D280" s="18">
        <f>D281</f>
        <v>0</v>
      </c>
      <c r="E280" s="19"/>
      <c r="F280" s="20"/>
    </row>
    <row r="281" ht="18" customHeight="1" spans="1:6">
      <c r="A281" s="15">
        <v>2030501</v>
      </c>
      <c r="B281" s="21" t="s">
        <v>176</v>
      </c>
      <c r="C281" s="22">
        <v>0</v>
      </c>
      <c r="D281" s="18">
        <v>0</v>
      </c>
      <c r="E281" s="19"/>
      <c r="F281" s="20"/>
    </row>
    <row r="282" ht="18" customHeight="1" spans="1:6">
      <c r="A282" s="15">
        <v>20306</v>
      </c>
      <c r="B282" s="16" t="s">
        <v>177</v>
      </c>
      <c r="C282" s="17">
        <v>326.15</v>
      </c>
      <c r="D282" s="18">
        <f>SUM(D283:D289)</f>
        <v>524</v>
      </c>
      <c r="E282" s="19">
        <f>D282/C282</f>
        <v>1.60662271960754</v>
      </c>
      <c r="F282" s="20">
        <v>-0.426695842450766</v>
      </c>
    </row>
    <row r="283" ht="18" customHeight="1" spans="1:6">
      <c r="A283" s="15">
        <v>2030601</v>
      </c>
      <c r="B283" s="21" t="s">
        <v>178</v>
      </c>
      <c r="C283" s="22">
        <v>0</v>
      </c>
      <c r="D283" s="18">
        <v>0</v>
      </c>
      <c r="E283" s="19"/>
      <c r="F283" s="20"/>
    </row>
    <row r="284" ht="18" customHeight="1" spans="1:6">
      <c r="A284" s="15">
        <v>2030602</v>
      </c>
      <c r="B284" s="21" t="s">
        <v>179</v>
      </c>
      <c r="C284" s="22">
        <v>0</v>
      </c>
      <c r="D284" s="18">
        <v>0</v>
      </c>
      <c r="E284" s="19"/>
      <c r="F284" s="20"/>
    </row>
    <row r="285" ht="18" customHeight="1" spans="1:6">
      <c r="A285" s="15">
        <v>2030603</v>
      </c>
      <c r="B285" s="21" t="s">
        <v>180</v>
      </c>
      <c r="C285" s="22">
        <v>182.05</v>
      </c>
      <c r="D285" s="18">
        <v>0</v>
      </c>
      <c r="E285" s="19">
        <f>D285/C285</f>
        <v>0</v>
      </c>
      <c r="F285" s="20">
        <v>-1</v>
      </c>
    </row>
    <row r="286" ht="18" customHeight="1" spans="1:6">
      <c r="A286" s="15">
        <v>2030604</v>
      </c>
      <c r="B286" s="21" t="s">
        <v>181</v>
      </c>
      <c r="C286" s="22">
        <v>0</v>
      </c>
      <c r="D286" s="18">
        <v>0</v>
      </c>
      <c r="E286" s="19"/>
      <c r="F286" s="20"/>
    </row>
    <row r="287" ht="18" customHeight="1" spans="1:6">
      <c r="A287" s="15">
        <v>2030607</v>
      </c>
      <c r="B287" s="21" t="s">
        <v>182</v>
      </c>
      <c r="C287" s="22">
        <v>144.1</v>
      </c>
      <c r="D287" s="18">
        <v>524</v>
      </c>
      <c r="E287" s="19">
        <f>D287/C287</f>
        <v>3.63636363636364</v>
      </c>
      <c r="F287" s="20">
        <v>-0.0692717584369449</v>
      </c>
    </row>
    <row r="288" ht="18" customHeight="1" spans="1:6">
      <c r="A288" s="15">
        <v>2030608</v>
      </c>
      <c r="B288" s="21" t="s">
        <v>183</v>
      </c>
      <c r="C288" s="22">
        <v>0</v>
      </c>
      <c r="D288" s="18">
        <v>0</v>
      </c>
      <c r="E288" s="19"/>
      <c r="F288" s="20"/>
    </row>
    <row r="289" ht="18" customHeight="1" spans="1:6">
      <c r="A289" s="15">
        <v>2030699</v>
      </c>
      <c r="B289" s="21" t="s">
        <v>184</v>
      </c>
      <c r="C289" s="22">
        <v>0</v>
      </c>
      <c r="D289" s="18">
        <v>0</v>
      </c>
      <c r="E289" s="19"/>
      <c r="F289" s="20"/>
    </row>
    <row r="290" ht="18" customHeight="1" spans="1:6">
      <c r="A290" s="15">
        <v>20399</v>
      </c>
      <c r="B290" s="16" t="s">
        <v>185</v>
      </c>
      <c r="C290" s="17">
        <v>0</v>
      </c>
      <c r="D290" s="18">
        <f>D291</f>
        <v>0</v>
      </c>
      <c r="E290" s="19"/>
      <c r="F290" s="20"/>
    </row>
    <row r="291" ht="18" customHeight="1" spans="1:6">
      <c r="A291" s="15">
        <v>2039999</v>
      </c>
      <c r="B291" s="21" t="s">
        <v>186</v>
      </c>
      <c r="C291" s="22">
        <v>0</v>
      </c>
      <c r="D291" s="18">
        <v>0</v>
      </c>
      <c r="E291" s="19"/>
      <c r="F291" s="20"/>
    </row>
    <row r="292" ht="18" customHeight="1" spans="1:6">
      <c r="A292" s="15">
        <v>204</v>
      </c>
      <c r="B292" s="16" t="s">
        <v>187</v>
      </c>
      <c r="C292" s="17">
        <v>2115.26</v>
      </c>
      <c r="D292" s="18">
        <f>SUM(D293,D296,D307,D314,D322,D331,D345,D355,D365,D373,D379)</f>
        <v>2264</v>
      </c>
      <c r="E292" s="19">
        <f>D292/C292</f>
        <v>1.07031759689116</v>
      </c>
      <c r="F292" s="20">
        <v>0.0942484291928467</v>
      </c>
    </row>
    <row r="293" ht="18" customHeight="1" spans="1:6">
      <c r="A293" s="15">
        <v>20401</v>
      </c>
      <c r="B293" s="16" t="s">
        <v>188</v>
      </c>
      <c r="C293" s="17">
        <v>0</v>
      </c>
      <c r="D293" s="18">
        <f>SUM(D294:D295)</f>
        <v>0</v>
      </c>
      <c r="E293" s="19"/>
      <c r="F293" s="20"/>
    </row>
    <row r="294" ht="18" customHeight="1" spans="1:6">
      <c r="A294" s="15">
        <v>2040101</v>
      </c>
      <c r="B294" s="21" t="s">
        <v>189</v>
      </c>
      <c r="C294" s="22">
        <v>0</v>
      </c>
      <c r="D294" s="18">
        <v>0</v>
      </c>
      <c r="E294" s="19"/>
      <c r="F294" s="20"/>
    </row>
    <row r="295" ht="18" customHeight="1" spans="1:6">
      <c r="A295" s="15">
        <v>2040199</v>
      </c>
      <c r="B295" s="21" t="s">
        <v>190</v>
      </c>
      <c r="C295" s="22">
        <v>0</v>
      </c>
      <c r="D295" s="18">
        <v>0</v>
      </c>
      <c r="E295" s="19"/>
      <c r="F295" s="20"/>
    </row>
    <row r="296" ht="18" customHeight="1" spans="1:6">
      <c r="A296" s="15">
        <v>20402</v>
      </c>
      <c r="B296" s="16" t="s">
        <v>191</v>
      </c>
      <c r="C296" s="17">
        <v>698.55</v>
      </c>
      <c r="D296" s="18">
        <f>SUM(D297:D306)</f>
        <v>644</v>
      </c>
      <c r="E296" s="19">
        <f>D296/C296</f>
        <v>0.921909670030778</v>
      </c>
      <c r="F296" s="20">
        <v>-0.122615803814714</v>
      </c>
    </row>
    <row r="297" ht="18" customHeight="1" spans="1:6">
      <c r="A297" s="15">
        <v>2040201</v>
      </c>
      <c r="B297" s="21" t="s">
        <v>10</v>
      </c>
      <c r="C297" s="22">
        <v>0</v>
      </c>
      <c r="D297" s="18">
        <v>0</v>
      </c>
      <c r="E297" s="19"/>
      <c r="F297" s="20"/>
    </row>
    <row r="298" ht="18" customHeight="1" spans="1:6">
      <c r="A298" s="15">
        <v>2040202</v>
      </c>
      <c r="B298" s="21" t="s">
        <v>11</v>
      </c>
      <c r="C298" s="22">
        <v>17</v>
      </c>
      <c r="D298" s="18">
        <v>5</v>
      </c>
      <c r="E298" s="19">
        <f>D298/C298</f>
        <v>0.294117647058824</v>
      </c>
      <c r="F298" s="20">
        <v>-0.583333333333333</v>
      </c>
    </row>
    <row r="299" ht="18" customHeight="1" spans="1:6">
      <c r="A299" s="15">
        <v>2040203</v>
      </c>
      <c r="B299" s="21" t="s">
        <v>12</v>
      </c>
      <c r="C299" s="22">
        <v>0</v>
      </c>
      <c r="D299" s="18">
        <v>0</v>
      </c>
      <c r="E299" s="19"/>
      <c r="F299" s="20"/>
    </row>
    <row r="300" ht="18" customHeight="1" spans="1:6">
      <c r="A300" s="15">
        <v>2040219</v>
      </c>
      <c r="B300" s="21" t="s">
        <v>51</v>
      </c>
      <c r="C300" s="22">
        <v>16.56</v>
      </c>
      <c r="D300" s="18">
        <v>11</v>
      </c>
      <c r="E300" s="19">
        <f>D300/C300</f>
        <v>0.664251207729469</v>
      </c>
      <c r="F300" s="20">
        <v>-0.869047619047619</v>
      </c>
    </row>
    <row r="301" ht="18" customHeight="1" spans="1:6">
      <c r="A301" s="15">
        <v>2040220</v>
      </c>
      <c r="B301" s="21" t="s">
        <v>192</v>
      </c>
      <c r="C301" s="22">
        <v>0</v>
      </c>
      <c r="D301" s="18">
        <v>0</v>
      </c>
      <c r="E301" s="19"/>
      <c r="F301" s="20"/>
    </row>
    <row r="302" ht="18" customHeight="1" spans="1:6">
      <c r="A302" s="15">
        <v>2040221</v>
      </c>
      <c r="B302" s="21" t="s">
        <v>193</v>
      </c>
      <c r="C302" s="22">
        <v>0</v>
      </c>
      <c r="D302" s="18">
        <v>0</v>
      </c>
      <c r="E302" s="19"/>
      <c r="F302" s="20"/>
    </row>
    <row r="303" ht="18" customHeight="1" spans="1:6">
      <c r="A303" s="15">
        <v>2040222</v>
      </c>
      <c r="B303" s="21" t="s">
        <v>194</v>
      </c>
      <c r="C303" s="22">
        <v>0</v>
      </c>
      <c r="D303" s="18">
        <v>0</v>
      </c>
      <c r="E303" s="19"/>
      <c r="F303" s="20"/>
    </row>
    <row r="304" ht="18" customHeight="1" spans="1:6">
      <c r="A304" s="15">
        <v>2040223</v>
      </c>
      <c r="B304" s="21" t="s">
        <v>195</v>
      </c>
      <c r="C304" s="22">
        <v>0</v>
      </c>
      <c r="D304" s="18">
        <v>0</v>
      </c>
      <c r="E304" s="19"/>
      <c r="F304" s="20"/>
    </row>
    <row r="305" ht="18" customHeight="1" spans="1:6">
      <c r="A305" s="15">
        <v>2040250</v>
      </c>
      <c r="B305" s="21" t="s">
        <v>19</v>
      </c>
      <c r="C305" s="22">
        <v>0</v>
      </c>
      <c r="D305" s="18">
        <v>0</v>
      </c>
      <c r="E305" s="19"/>
      <c r="F305" s="20"/>
    </row>
    <row r="306" ht="18" customHeight="1" spans="1:6">
      <c r="A306" s="15">
        <v>2040299</v>
      </c>
      <c r="B306" s="21" t="s">
        <v>196</v>
      </c>
      <c r="C306" s="22">
        <v>664.99</v>
      </c>
      <c r="D306" s="18">
        <v>628</v>
      </c>
      <c r="E306" s="19">
        <f>D306/C306</f>
        <v>0.944375103385013</v>
      </c>
      <c r="F306" s="20">
        <v>-0.0156739811912225</v>
      </c>
    </row>
    <row r="307" ht="18" customHeight="1" spans="1:6">
      <c r="A307" s="15">
        <v>20403</v>
      </c>
      <c r="B307" s="16" t="s">
        <v>197</v>
      </c>
      <c r="C307" s="17">
        <v>0</v>
      </c>
      <c r="D307" s="18">
        <f>SUM(D308:D313)</f>
        <v>0</v>
      </c>
      <c r="E307" s="19"/>
      <c r="F307" s="20"/>
    </row>
    <row r="308" ht="18" customHeight="1" spans="1:6">
      <c r="A308" s="15">
        <v>2040301</v>
      </c>
      <c r="B308" s="21" t="s">
        <v>10</v>
      </c>
      <c r="C308" s="22">
        <v>0</v>
      </c>
      <c r="D308" s="18">
        <v>0</v>
      </c>
      <c r="E308" s="19"/>
      <c r="F308" s="20"/>
    </row>
    <row r="309" ht="18" customHeight="1" spans="1:6">
      <c r="A309" s="15">
        <v>2040302</v>
      </c>
      <c r="B309" s="21" t="s">
        <v>11</v>
      </c>
      <c r="C309" s="22">
        <v>0</v>
      </c>
      <c r="D309" s="18">
        <v>0</v>
      </c>
      <c r="E309" s="19"/>
      <c r="F309" s="20"/>
    </row>
    <row r="310" ht="18" customHeight="1" spans="1:6">
      <c r="A310" s="15">
        <v>2040303</v>
      </c>
      <c r="B310" s="21" t="s">
        <v>12</v>
      </c>
      <c r="C310" s="22">
        <v>0</v>
      </c>
      <c r="D310" s="18">
        <v>0</v>
      </c>
      <c r="E310" s="19"/>
      <c r="F310" s="20"/>
    </row>
    <row r="311" ht="18" customHeight="1" spans="1:6">
      <c r="A311" s="15">
        <v>2040304</v>
      </c>
      <c r="B311" s="21" t="s">
        <v>198</v>
      </c>
      <c r="C311" s="22">
        <v>0</v>
      </c>
      <c r="D311" s="18">
        <v>0</v>
      </c>
      <c r="E311" s="19"/>
      <c r="F311" s="20"/>
    </row>
    <row r="312" ht="18" customHeight="1" spans="1:6">
      <c r="A312" s="15">
        <v>2040350</v>
      </c>
      <c r="B312" s="21" t="s">
        <v>19</v>
      </c>
      <c r="C312" s="22">
        <v>0</v>
      </c>
      <c r="D312" s="18">
        <v>0</v>
      </c>
      <c r="E312" s="19"/>
      <c r="F312" s="20"/>
    </row>
    <row r="313" ht="18" customHeight="1" spans="1:6">
      <c r="A313" s="15">
        <v>2040399</v>
      </c>
      <c r="B313" s="21" t="s">
        <v>199</v>
      </c>
      <c r="C313" s="22">
        <v>0</v>
      </c>
      <c r="D313" s="18">
        <v>0</v>
      </c>
      <c r="E313" s="19"/>
      <c r="F313" s="20"/>
    </row>
    <row r="314" ht="18" customHeight="1" spans="1:6">
      <c r="A314" s="15">
        <v>20404</v>
      </c>
      <c r="B314" s="16" t="s">
        <v>200</v>
      </c>
      <c r="C314" s="17">
        <v>0</v>
      </c>
      <c r="D314" s="18">
        <f>SUM(D315:D321)</f>
        <v>4</v>
      </c>
      <c r="E314" s="23">
        <v>1</v>
      </c>
      <c r="F314" s="20">
        <v>-0.8</v>
      </c>
    </row>
    <row r="315" ht="18" customHeight="1" spans="1:6">
      <c r="A315" s="15">
        <v>2040401</v>
      </c>
      <c r="B315" s="21" t="s">
        <v>10</v>
      </c>
      <c r="C315" s="22">
        <v>0</v>
      </c>
      <c r="D315" s="18">
        <v>1</v>
      </c>
      <c r="E315" s="23">
        <v>1</v>
      </c>
      <c r="F315" s="20">
        <v>1</v>
      </c>
    </row>
    <row r="316" ht="18" customHeight="1" spans="1:6">
      <c r="A316" s="15">
        <v>2040402</v>
      </c>
      <c r="B316" s="21" t="s">
        <v>11</v>
      </c>
      <c r="C316" s="22">
        <v>0</v>
      </c>
      <c r="D316" s="18">
        <v>0</v>
      </c>
      <c r="E316" s="19"/>
      <c r="F316" s="20"/>
    </row>
    <row r="317" ht="18" customHeight="1" spans="1:6">
      <c r="A317" s="15">
        <v>2040403</v>
      </c>
      <c r="B317" s="21" t="s">
        <v>12</v>
      </c>
      <c r="C317" s="22">
        <v>0</v>
      </c>
      <c r="D317" s="18">
        <v>0</v>
      </c>
      <c r="E317" s="19"/>
      <c r="F317" s="20"/>
    </row>
    <row r="318" ht="18" customHeight="1" spans="1:6">
      <c r="A318" s="15">
        <v>2040409</v>
      </c>
      <c r="B318" s="21" t="s">
        <v>201</v>
      </c>
      <c r="C318" s="22">
        <v>0</v>
      </c>
      <c r="D318" s="18">
        <v>0</v>
      </c>
      <c r="E318" s="19"/>
      <c r="F318" s="20"/>
    </row>
    <row r="319" ht="18" customHeight="1" spans="1:6">
      <c r="A319" s="15">
        <v>2040410</v>
      </c>
      <c r="B319" s="21" t="s">
        <v>202</v>
      </c>
      <c r="C319" s="22">
        <v>0</v>
      </c>
      <c r="D319" s="18">
        <v>0</v>
      </c>
      <c r="E319" s="19"/>
      <c r="F319" s="20">
        <v>-1</v>
      </c>
    </row>
    <row r="320" ht="18" customHeight="1" spans="1:6">
      <c r="A320" s="15">
        <v>2040450</v>
      </c>
      <c r="B320" s="21" t="s">
        <v>19</v>
      </c>
      <c r="C320" s="22">
        <v>0</v>
      </c>
      <c r="D320" s="18">
        <v>0</v>
      </c>
      <c r="E320" s="19"/>
      <c r="F320" s="20"/>
    </row>
    <row r="321" ht="18" customHeight="1" spans="1:6">
      <c r="A321" s="15">
        <v>2040499</v>
      </c>
      <c r="B321" s="21" t="s">
        <v>203</v>
      </c>
      <c r="C321" s="22">
        <v>0</v>
      </c>
      <c r="D321" s="18">
        <v>3</v>
      </c>
      <c r="E321" s="23">
        <v>1</v>
      </c>
      <c r="F321" s="20">
        <v>1</v>
      </c>
    </row>
    <row r="322" ht="18" customHeight="1" spans="1:6">
      <c r="A322" s="15">
        <v>20405</v>
      </c>
      <c r="B322" s="16" t="s">
        <v>204</v>
      </c>
      <c r="C322" s="17">
        <v>9</v>
      </c>
      <c r="D322" s="18">
        <f>SUM(D323:D330)</f>
        <v>13</v>
      </c>
      <c r="E322" s="19">
        <f>D322/C322</f>
        <v>1.44444444444444</v>
      </c>
      <c r="F322" s="20">
        <v>0.444444444444444</v>
      </c>
    </row>
    <row r="323" ht="18" customHeight="1" spans="1:6">
      <c r="A323" s="15">
        <v>2040501</v>
      </c>
      <c r="B323" s="21" t="s">
        <v>10</v>
      </c>
      <c r="C323" s="22">
        <v>0</v>
      </c>
      <c r="D323" s="18">
        <v>1</v>
      </c>
      <c r="E323" s="23">
        <v>1</v>
      </c>
      <c r="F323" s="20">
        <v>1</v>
      </c>
    </row>
    <row r="324" ht="18" customHeight="1" spans="1:6">
      <c r="A324" s="15">
        <v>2040502</v>
      </c>
      <c r="B324" s="21" t="s">
        <v>11</v>
      </c>
      <c r="C324" s="22">
        <v>0</v>
      </c>
      <c r="D324" s="18">
        <v>0</v>
      </c>
      <c r="E324" s="19"/>
      <c r="F324" s="20"/>
    </row>
    <row r="325" ht="18" customHeight="1" spans="1:6">
      <c r="A325" s="15">
        <v>2040503</v>
      </c>
      <c r="B325" s="21" t="s">
        <v>12</v>
      </c>
      <c r="C325" s="22">
        <v>0</v>
      </c>
      <c r="D325" s="18">
        <v>0</v>
      </c>
      <c r="E325" s="19"/>
      <c r="F325" s="20"/>
    </row>
    <row r="326" ht="18" customHeight="1" spans="1:6">
      <c r="A326" s="15">
        <v>2040504</v>
      </c>
      <c r="B326" s="21" t="s">
        <v>205</v>
      </c>
      <c r="C326" s="22">
        <v>0</v>
      </c>
      <c r="D326" s="18">
        <v>0</v>
      </c>
      <c r="E326" s="19"/>
      <c r="F326" s="20"/>
    </row>
    <row r="327" ht="18" customHeight="1" spans="1:6">
      <c r="A327" s="15">
        <v>2040505</v>
      </c>
      <c r="B327" s="21" t="s">
        <v>206</v>
      </c>
      <c r="C327" s="22">
        <v>0</v>
      </c>
      <c r="D327" s="18">
        <v>0</v>
      </c>
      <c r="E327" s="19"/>
      <c r="F327" s="20"/>
    </row>
    <row r="328" ht="18" customHeight="1" spans="1:6">
      <c r="A328" s="15">
        <v>2040506</v>
      </c>
      <c r="B328" s="21" t="s">
        <v>207</v>
      </c>
      <c r="C328" s="22">
        <v>0</v>
      </c>
      <c r="D328" s="18">
        <v>0</v>
      </c>
      <c r="E328" s="19"/>
      <c r="F328" s="20"/>
    </row>
    <row r="329" ht="18" customHeight="1" spans="1:6">
      <c r="A329" s="15">
        <v>2040550</v>
      </c>
      <c r="B329" s="21" t="s">
        <v>19</v>
      </c>
      <c r="C329" s="22">
        <v>0</v>
      </c>
      <c r="D329" s="18">
        <v>0</v>
      </c>
      <c r="E329" s="19"/>
      <c r="F329" s="20"/>
    </row>
    <row r="330" ht="18" customHeight="1" spans="1:6">
      <c r="A330" s="15">
        <v>2040599</v>
      </c>
      <c r="B330" s="21" t="s">
        <v>208</v>
      </c>
      <c r="C330" s="22">
        <v>9</v>
      </c>
      <c r="D330" s="18">
        <v>12</v>
      </c>
      <c r="E330" s="19">
        <f>D330/C330</f>
        <v>1.33333333333333</v>
      </c>
      <c r="F330" s="20">
        <v>0.333333333333333</v>
      </c>
    </row>
    <row r="331" ht="18" customHeight="1" spans="1:6">
      <c r="A331" s="15">
        <v>20406</v>
      </c>
      <c r="B331" s="16" t="s">
        <v>209</v>
      </c>
      <c r="C331" s="17">
        <v>1318.11</v>
      </c>
      <c r="D331" s="18">
        <f>SUM(D332:D344)</f>
        <v>1282</v>
      </c>
      <c r="E331" s="19">
        <f>D331/C331</f>
        <v>0.972604714325815</v>
      </c>
      <c r="F331" s="20">
        <v>0.051681706316653</v>
      </c>
    </row>
    <row r="332" ht="18" customHeight="1" spans="1:6">
      <c r="A332" s="15">
        <v>2040601</v>
      </c>
      <c r="B332" s="21" t="s">
        <v>10</v>
      </c>
      <c r="C332" s="22">
        <v>901.35</v>
      </c>
      <c r="D332" s="18">
        <v>1073</v>
      </c>
      <c r="E332" s="19">
        <f>D332/C332</f>
        <v>1.19043656737117</v>
      </c>
      <c r="F332" s="20">
        <v>0.0550639134709932</v>
      </c>
    </row>
    <row r="333" ht="18" customHeight="1" spans="1:6">
      <c r="A333" s="15">
        <v>2040602</v>
      </c>
      <c r="B333" s="21" t="s">
        <v>11</v>
      </c>
      <c r="C333" s="22">
        <v>7.7</v>
      </c>
      <c r="D333" s="18">
        <v>0</v>
      </c>
      <c r="E333" s="19">
        <f>D333/C333</f>
        <v>0</v>
      </c>
      <c r="F333" s="20"/>
    </row>
    <row r="334" ht="18" customHeight="1" spans="1:6">
      <c r="A334" s="15">
        <v>2040603</v>
      </c>
      <c r="B334" s="21" t="s">
        <v>12</v>
      </c>
      <c r="C334" s="22">
        <v>0</v>
      </c>
      <c r="D334" s="18">
        <v>0</v>
      </c>
      <c r="E334" s="19"/>
      <c r="F334" s="20"/>
    </row>
    <row r="335" ht="18" customHeight="1" spans="1:6">
      <c r="A335" s="15">
        <v>2040604</v>
      </c>
      <c r="B335" s="21" t="s">
        <v>210</v>
      </c>
      <c r="C335" s="22">
        <v>280.68</v>
      </c>
      <c r="D335" s="18">
        <v>20</v>
      </c>
      <c r="E335" s="19">
        <f>D335/C335</f>
        <v>0.0712555223029785</v>
      </c>
      <c r="F335" s="20">
        <v>-0.636363636363636</v>
      </c>
    </row>
    <row r="336" ht="18" customHeight="1" spans="1:6">
      <c r="A336" s="15">
        <v>2040605</v>
      </c>
      <c r="B336" s="21" t="s">
        <v>211</v>
      </c>
      <c r="C336" s="22">
        <v>7.2</v>
      </c>
      <c r="D336" s="18">
        <v>0</v>
      </c>
      <c r="E336" s="19">
        <f>D336/C336</f>
        <v>0</v>
      </c>
      <c r="F336" s="20"/>
    </row>
    <row r="337" ht="18" customHeight="1" spans="1:6">
      <c r="A337" s="15">
        <v>2040606</v>
      </c>
      <c r="B337" s="21" t="s">
        <v>212</v>
      </c>
      <c r="C337" s="22">
        <v>30</v>
      </c>
      <c r="D337" s="18">
        <v>0</v>
      </c>
      <c r="E337" s="19">
        <f>D337/C337</f>
        <v>0</v>
      </c>
      <c r="F337" s="20">
        <v>-1</v>
      </c>
    </row>
    <row r="338" ht="18" customHeight="1" spans="1:6">
      <c r="A338" s="15">
        <v>2040607</v>
      </c>
      <c r="B338" s="21" t="s">
        <v>213</v>
      </c>
      <c r="C338" s="22">
        <v>30</v>
      </c>
      <c r="D338" s="18">
        <v>0</v>
      </c>
      <c r="E338" s="19">
        <f>D338/C338</f>
        <v>0</v>
      </c>
      <c r="F338" s="20">
        <v>-1</v>
      </c>
    </row>
    <row r="339" ht="18" customHeight="1" spans="1:6">
      <c r="A339" s="15">
        <v>2040608</v>
      </c>
      <c r="B339" s="21" t="s">
        <v>214</v>
      </c>
      <c r="C339" s="22">
        <v>0</v>
      </c>
      <c r="D339" s="18">
        <v>0</v>
      </c>
      <c r="E339" s="19"/>
      <c r="F339" s="20"/>
    </row>
    <row r="340" ht="18" customHeight="1" spans="1:6">
      <c r="A340" s="15">
        <v>2040610</v>
      </c>
      <c r="B340" s="21" t="s">
        <v>215</v>
      </c>
      <c r="C340" s="22">
        <v>0</v>
      </c>
      <c r="D340" s="18">
        <v>0</v>
      </c>
      <c r="E340" s="19"/>
      <c r="F340" s="20">
        <v>-1</v>
      </c>
    </row>
    <row r="341" ht="18" customHeight="1" spans="1:6">
      <c r="A341" s="15">
        <v>2040612</v>
      </c>
      <c r="B341" s="21" t="s">
        <v>216</v>
      </c>
      <c r="C341" s="22">
        <v>0</v>
      </c>
      <c r="D341" s="18">
        <v>0</v>
      </c>
      <c r="E341" s="19"/>
      <c r="F341" s="20"/>
    </row>
    <row r="342" ht="18" customHeight="1" spans="1:6">
      <c r="A342" s="15">
        <v>2040613</v>
      </c>
      <c r="B342" s="21" t="s">
        <v>51</v>
      </c>
      <c r="C342" s="22">
        <v>0</v>
      </c>
      <c r="D342" s="18">
        <v>0</v>
      </c>
      <c r="E342" s="19"/>
      <c r="F342" s="20"/>
    </row>
    <row r="343" ht="18" customHeight="1" spans="1:6">
      <c r="A343" s="15">
        <v>2040650</v>
      </c>
      <c r="B343" s="21" t="s">
        <v>19</v>
      </c>
      <c r="C343" s="22">
        <v>0</v>
      </c>
      <c r="D343" s="18">
        <v>0</v>
      </c>
      <c r="E343" s="19"/>
      <c r="F343" s="20"/>
    </row>
    <row r="344" ht="18" customHeight="1" spans="1:6">
      <c r="A344" s="15">
        <v>2040699</v>
      </c>
      <c r="B344" s="21" t="s">
        <v>217</v>
      </c>
      <c r="C344" s="22">
        <v>61.18</v>
      </c>
      <c r="D344" s="18">
        <v>189</v>
      </c>
      <c r="E344" s="19">
        <f>D344/C344</f>
        <v>3.08924485125858</v>
      </c>
      <c r="F344" s="20">
        <v>2.9375</v>
      </c>
    </row>
    <row r="345" ht="18" customHeight="1" spans="1:6">
      <c r="A345" s="15">
        <v>20407</v>
      </c>
      <c r="B345" s="16" t="s">
        <v>218</v>
      </c>
      <c r="C345" s="17">
        <v>0</v>
      </c>
      <c r="D345" s="18">
        <f>SUM(D346:D354)</f>
        <v>0</v>
      </c>
      <c r="E345" s="19"/>
      <c r="F345" s="20"/>
    </row>
    <row r="346" ht="18" customHeight="1" spans="1:6">
      <c r="A346" s="15">
        <v>2040701</v>
      </c>
      <c r="B346" s="21" t="s">
        <v>10</v>
      </c>
      <c r="C346" s="22">
        <v>0</v>
      </c>
      <c r="D346" s="18">
        <v>0</v>
      </c>
      <c r="E346" s="19"/>
      <c r="F346" s="20"/>
    </row>
    <row r="347" ht="18" customHeight="1" spans="1:6">
      <c r="A347" s="15">
        <v>2040702</v>
      </c>
      <c r="B347" s="21" t="s">
        <v>11</v>
      </c>
      <c r="C347" s="22">
        <v>0</v>
      </c>
      <c r="D347" s="18">
        <v>0</v>
      </c>
      <c r="E347" s="19"/>
      <c r="F347" s="20"/>
    </row>
    <row r="348" ht="18" customHeight="1" spans="1:6">
      <c r="A348" s="15">
        <v>2040703</v>
      </c>
      <c r="B348" s="21" t="s">
        <v>12</v>
      </c>
      <c r="C348" s="22">
        <v>0</v>
      </c>
      <c r="D348" s="18">
        <v>0</v>
      </c>
      <c r="E348" s="19"/>
      <c r="F348" s="20"/>
    </row>
    <row r="349" ht="18" customHeight="1" spans="1:6">
      <c r="A349" s="15">
        <v>2040704</v>
      </c>
      <c r="B349" s="21" t="s">
        <v>219</v>
      </c>
      <c r="C349" s="22">
        <v>0</v>
      </c>
      <c r="D349" s="18">
        <v>0</v>
      </c>
      <c r="E349" s="19"/>
      <c r="F349" s="20"/>
    </row>
    <row r="350" ht="18" customHeight="1" spans="1:6">
      <c r="A350" s="15">
        <v>2040705</v>
      </c>
      <c r="B350" s="21" t="s">
        <v>220</v>
      </c>
      <c r="C350" s="22">
        <v>0</v>
      </c>
      <c r="D350" s="18">
        <v>0</v>
      </c>
      <c r="E350" s="19"/>
      <c r="F350" s="20"/>
    </row>
    <row r="351" ht="18" customHeight="1" spans="1:6">
      <c r="A351" s="15">
        <v>2040706</v>
      </c>
      <c r="B351" s="21" t="s">
        <v>221</v>
      </c>
      <c r="C351" s="22">
        <v>0</v>
      </c>
      <c r="D351" s="18">
        <v>0</v>
      </c>
      <c r="E351" s="19"/>
      <c r="F351" s="20"/>
    </row>
    <row r="352" ht="18" customHeight="1" spans="1:6">
      <c r="A352" s="15">
        <v>2040707</v>
      </c>
      <c r="B352" s="21" t="s">
        <v>51</v>
      </c>
      <c r="C352" s="22">
        <v>0</v>
      </c>
      <c r="D352" s="18">
        <v>0</v>
      </c>
      <c r="E352" s="19"/>
      <c r="F352" s="20"/>
    </row>
    <row r="353" ht="18" customHeight="1" spans="1:6">
      <c r="A353" s="15">
        <v>2040750</v>
      </c>
      <c r="B353" s="21" t="s">
        <v>19</v>
      </c>
      <c r="C353" s="22">
        <v>0</v>
      </c>
      <c r="D353" s="18">
        <v>0</v>
      </c>
      <c r="E353" s="19"/>
      <c r="F353" s="20"/>
    </row>
    <row r="354" ht="18" customHeight="1" spans="1:6">
      <c r="A354" s="15">
        <v>2040799</v>
      </c>
      <c r="B354" s="21" t="s">
        <v>222</v>
      </c>
      <c r="C354" s="22">
        <v>0</v>
      </c>
      <c r="D354" s="18">
        <v>0</v>
      </c>
      <c r="E354" s="19"/>
      <c r="F354" s="20"/>
    </row>
    <row r="355" ht="18" customHeight="1" spans="1:6">
      <c r="A355" s="15">
        <v>20408</v>
      </c>
      <c r="B355" s="16" t="s">
        <v>223</v>
      </c>
      <c r="C355" s="17">
        <v>0</v>
      </c>
      <c r="D355" s="18">
        <f>SUM(D356:D364)</f>
        <v>0</v>
      </c>
      <c r="E355" s="19"/>
      <c r="F355" s="20"/>
    </row>
    <row r="356" ht="18" customHeight="1" spans="1:6">
      <c r="A356" s="15">
        <v>2040801</v>
      </c>
      <c r="B356" s="21" t="s">
        <v>10</v>
      </c>
      <c r="C356" s="22">
        <v>0</v>
      </c>
      <c r="D356" s="18">
        <v>0</v>
      </c>
      <c r="E356" s="19"/>
      <c r="F356" s="20"/>
    </row>
    <row r="357" ht="18" customHeight="1" spans="1:6">
      <c r="A357" s="15">
        <v>2040802</v>
      </c>
      <c r="B357" s="21" t="s">
        <v>11</v>
      </c>
      <c r="C357" s="22">
        <v>0</v>
      </c>
      <c r="D357" s="18">
        <v>0</v>
      </c>
      <c r="E357" s="19"/>
      <c r="F357" s="20"/>
    </row>
    <row r="358" ht="18" customHeight="1" spans="1:6">
      <c r="A358" s="15">
        <v>2040803</v>
      </c>
      <c r="B358" s="21" t="s">
        <v>12</v>
      </c>
      <c r="C358" s="22">
        <v>0</v>
      </c>
      <c r="D358" s="18">
        <v>0</v>
      </c>
      <c r="E358" s="19"/>
      <c r="F358" s="20"/>
    </row>
    <row r="359" ht="18" customHeight="1" spans="1:6">
      <c r="A359" s="15">
        <v>2040804</v>
      </c>
      <c r="B359" s="21" t="s">
        <v>224</v>
      </c>
      <c r="C359" s="22">
        <v>0</v>
      </c>
      <c r="D359" s="18">
        <v>0</v>
      </c>
      <c r="E359" s="19"/>
      <c r="F359" s="20"/>
    </row>
    <row r="360" ht="18" customHeight="1" spans="1:6">
      <c r="A360" s="15">
        <v>2040805</v>
      </c>
      <c r="B360" s="21" t="s">
        <v>225</v>
      </c>
      <c r="C360" s="22">
        <v>0</v>
      </c>
      <c r="D360" s="18">
        <v>0</v>
      </c>
      <c r="E360" s="19"/>
      <c r="F360" s="20"/>
    </row>
    <row r="361" ht="18" customHeight="1" spans="1:6">
      <c r="A361" s="15">
        <v>2040806</v>
      </c>
      <c r="B361" s="21" t="s">
        <v>226</v>
      </c>
      <c r="C361" s="22">
        <v>0</v>
      </c>
      <c r="D361" s="18">
        <v>0</v>
      </c>
      <c r="E361" s="19"/>
      <c r="F361" s="20"/>
    </row>
    <row r="362" ht="18" customHeight="1" spans="1:6">
      <c r="A362" s="15">
        <v>2040807</v>
      </c>
      <c r="B362" s="21" t="s">
        <v>51</v>
      </c>
      <c r="C362" s="22">
        <v>0</v>
      </c>
      <c r="D362" s="18">
        <v>0</v>
      </c>
      <c r="E362" s="19"/>
      <c r="F362" s="20"/>
    </row>
    <row r="363" ht="18" customHeight="1" spans="1:6">
      <c r="A363" s="15">
        <v>2040850</v>
      </c>
      <c r="B363" s="21" t="s">
        <v>19</v>
      </c>
      <c r="C363" s="22">
        <v>0</v>
      </c>
      <c r="D363" s="18">
        <v>0</v>
      </c>
      <c r="E363" s="19"/>
      <c r="F363" s="20"/>
    </row>
    <row r="364" ht="18" customHeight="1" spans="1:6">
      <c r="A364" s="15">
        <v>2040899</v>
      </c>
      <c r="B364" s="21" t="s">
        <v>227</v>
      </c>
      <c r="C364" s="22">
        <v>0</v>
      </c>
      <c r="D364" s="18">
        <v>0</v>
      </c>
      <c r="E364" s="19"/>
      <c r="F364" s="20"/>
    </row>
    <row r="365" ht="18" customHeight="1" spans="1:6">
      <c r="A365" s="15">
        <v>20409</v>
      </c>
      <c r="B365" s="16" t="s">
        <v>228</v>
      </c>
      <c r="C365" s="17">
        <v>0</v>
      </c>
      <c r="D365" s="18">
        <f>SUM(D366:D372)</f>
        <v>0</v>
      </c>
      <c r="E365" s="19"/>
      <c r="F365" s="20"/>
    </row>
    <row r="366" ht="18" customHeight="1" spans="1:6">
      <c r="A366" s="15">
        <v>2040901</v>
      </c>
      <c r="B366" s="21" t="s">
        <v>10</v>
      </c>
      <c r="C366" s="22">
        <v>0</v>
      </c>
      <c r="D366" s="18">
        <v>0</v>
      </c>
      <c r="E366" s="19"/>
      <c r="F366" s="20"/>
    </row>
    <row r="367" ht="18" customHeight="1" spans="1:6">
      <c r="A367" s="15">
        <v>2040902</v>
      </c>
      <c r="B367" s="21" t="s">
        <v>11</v>
      </c>
      <c r="C367" s="22">
        <v>0</v>
      </c>
      <c r="D367" s="18">
        <v>0</v>
      </c>
      <c r="E367" s="19"/>
      <c r="F367" s="20"/>
    </row>
    <row r="368" ht="18" customHeight="1" spans="1:6">
      <c r="A368" s="15">
        <v>2040903</v>
      </c>
      <c r="B368" s="21" t="s">
        <v>12</v>
      </c>
      <c r="C368" s="22">
        <v>0</v>
      </c>
      <c r="D368" s="18">
        <v>0</v>
      </c>
      <c r="E368" s="19"/>
      <c r="F368" s="20"/>
    </row>
    <row r="369" ht="18" customHeight="1" spans="1:6">
      <c r="A369" s="15">
        <v>2040904</v>
      </c>
      <c r="B369" s="21" t="s">
        <v>229</v>
      </c>
      <c r="C369" s="22">
        <v>0</v>
      </c>
      <c r="D369" s="18">
        <v>0</v>
      </c>
      <c r="E369" s="19"/>
      <c r="F369" s="20"/>
    </row>
    <row r="370" ht="18" customHeight="1" spans="1:6">
      <c r="A370" s="15">
        <v>2040905</v>
      </c>
      <c r="B370" s="21" t="s">
        <v>230</v>
      </c>
      <c r="C370" s="22">
        <v>0</v>
      </c>
      <c r="D370" s="18">
        <v>0</v>
      </c>
      <c r="E370" s="19"/>
      <c r="F370" s="20"/>
    </row>
    <row r="371" ht="18" customHeight="1" spans="1:6">
      <c r="A371" s="15">
        <v>2040950</v>
      </c>
      <c r="B371" s="21" t="s">
        <v>19</v>
      </c>
      <c r="C371" s="22">
        <v>0</v>
      </c>
      <c r="D371" s="18">
        <v>0</v>
      </c>
      <c r="E371" s="19"/>
      <c r="F371" s="20"/>
    </row>
    <row r="372" ht="18" customHeight="1" spans="1:6">
      <c r="A372" s="15">
        <v>2040999</v>
      </c>
      <c r="B372" s="21" t="s">
        <v>231</v>
      </c>
      <c r="C372" s="22">
        <v>0</v>
      </c>
      <c r="D372" s="18">
        <v>0</v>
      </c>
      <c r="E372" s="19"/>
      <c r="F372" s="20"/>
    </row>
    <row r="373" ht="18" customHeight="1" spans="1:6">
      <c r="A373" s="15">
        <v>20410</v>
      </c>
      <c r="B373" s="16" t="s">
        <v>232</v>
      </c>
      <c r="C373" s="17">
        <v>0</v>
      </c>
      <c r="D373" s="18">
        <f>SUM(D374:D378)</f>
        <v>0</v>
      </c>
      <c r="E373" s="19"/>
      <c r="F373" s="20"/>
    </row>
    <row r="374" ht="18" customHeight="1" spans="1:6">
      <c r="A374" s="15">
        <v>2041001</v>
      </c>
      <c r="B374" s="21" t="s">
        <v>10</v>
      </c>
      <c r="C374" s="22">
        <v>0</v>
      </c>
      <c r="D374" s="18">
        <v>0</v>
      </c>
      <c r="E374" s="19"/>
      <c r="F374" s="20"/>
    </row>
    <row r="375" ht="18" customHeight="1" spans="1:6">
      <c r="A375" s="15">
        <v>2041002</v>
      </c>
      <c r="B375" s="21" t="s">
        <v>11</v>
      </c>
      <c r="C375" s="22">
        <v>0</v>
      </c>
      <c r="D375" s="18">
        <v>0</v>
      </c>
      <c r="E375" s="19"/>
      <c r="F375" s="20"/>
    </row>
    <row r="376" ht="18" customHeight="1" spans="1:6">
      <c r="A376" s="15">
        <v>2041006</v>
      </c>
      <c r="B376" s="21" t="s">
        <v>51</v>
      </c>
      <c r="C376" s="22">
        <v>0</v>
      </c>
      <c r="D376" s="18">
        <v>0</v>
      </c>
      <c r="E376" s="19"/>
      <c r="F376" s="20"/>
    </row>
    <row r="377" ht="18" customHeight="1" spans="1:6">
      <c r="A377" s="15">
        <v>2041007</v>
      </c>
      <c r="B377" s="21" t="s">
        <v>233</v>
      </c>
      <c r="C377" s="22">
        <v>0</v>
      </c>
      <c r="D377" s="18">
        <v>0</v>
      </c>
      <c r="E377" s="19"/>
      <c r="F377" s="20"/>
    </row>
    <row r="378" ht="18" customHeight="1" spans="1:6">
      <c r="A378" s="15">
        <v>2041099</v>
      </c>
      <c r="B378" s="21" t="s">
        <v>234</v>
      </c>
      <c r="C378" s="22">
        <v>0</v>
      </c>
      <c r="D378" s="18">
        <v>0</v>
      </c>
      <c r="E378" s="19"/>
      <c r="F378" s="20"/>
    </row>
    <row r="379" ht="18" customHeight="1" spans="1:6">
      <c r="A379" s="15">
        <v>20499</v>
      </c>
      <c r="B379" s="16" t="s">
        <v>235</v>
      </c>
      <c r="C379" s="17">
        <v>89.6</v>
      </c>
      <c r="D379" s="18">
        <f>SUM(D380:D381)</f>
        <v>321</v>
      </c>
      <c r="E379" s="19">
        <f>D379/C379</f>
        <v>3.58258928571429</v>
      </c>
      <c r="F379" s="20">
        <v>2.68965517241379</v>
      </c>
    </row>
    <row r="380" ht="18" customHeight="1" spans="1:6">
      <c r="A380" s="15">
        <v>2049902</v>
      </c>
      <c r="B380" s="21" t="s">
        <v>236</v>
      </c>
      <c r="C380" s="22">
        <v>0</v>
      </c>
      <c r="D380" s="18">
        <v>0</v>
      </c>
      <c r="E380" s="19"/>
      <c r="F380" s="20"/>
    </row>
    <row r="381" ht="18" customHeight="1" spans="1:6">
      <c r="A381" s="15">
        <v>2049999</v>
      </c>
      <c r="B381" s="21" t="s">
        <v>237</v>
      </c>
      <c r="C381" s="22">
        <v>89.6</v>
      </c>
      <c r="D381" s="18">
        <v>321</v>
      </c>
      <c r="E381" s="19">
        <f>D381/C381</f>
        <v>3.58258928571429</v>
      </c>
      <c r="F381" s="20">
        <v>2.68965517241379</v>
      </c>
    </row>
    <row r="382" ht="18" customHeight="1" spans="1:6">
      <c r="A382" s="15">
        <v>205</v>
      </c>
      <c r="B382" s="16" t="s">
        <v>238</v>
      </c>
      <c r="C382" s="17">
        <v>87733.72</v>
      </c>
      <c r="D382" s="18">
        <f>SUM(D383,D388,D395,D401,D407,D411,D415,D419,D425,D432)</f>
        <v>116752</v>
      </c>
      <c r="E382" s="19">
        <f>D382/C382</f>
        <v>1.33075401339417</v>
      </c>
      <c r="F382" s="20">
        <v>0.140925037378703</v>
      </c>
    </row>
    <row r="383" ht="18" customHeight="1" spans="1:6">
      <c r="A383" s="15">
        <v>20501</v>
      </c>
      <c r="B383" s="16" t="s">
        <v>239</v>
      </c>
      <c r="C383" s="17">
        <v>954.47</v>
      </c>
      <c r="D383" s="18">
        <f>SUM(D384:D387)</f>
        <v>6848</v>
      </c>
      <c r="E383" s="19">
        <f>D383/C383</f>
        <v>7.1746623780737</v>
      </c>
      <c r="F383" s="20">
        <v>0.360079443892751</v>
      </c>
    </row>
    <row r="384" ht="18" customHeight="1" spans="1:6">
      <c r="A384" s="15">
        <v>2050101</v>
      </c>
      <c r="B384" s="21" t="s">
        <v>10</v>
      </c>
      <c r="C384" s="22">
        <v>264</v>
      </c>
      <c r="D384" s="18">
        <v>233</v>
      </c>
      <c r="E384" s="19">
        <f>D384/C384</f>
        <v>0.882575757575758</v>
      </c>
      <c r="F384" s="20">
        <v>-0.516597510373444</v>
      </c>
    </row>
    <row r="385" ht="18" customHeight="1" spans="1:6">
      <c r="A385" s="15">
        <v>2050102</v>
      </c>
      <c r="B385" s="21" t="s">
        <v>11</v>
      </c>
      <c r="C385" s="22">
        <v>0</v>
      </c>
      <c r="D385" s="18">
        <v>0</v>
      </c>
      <c r="E385" s="19"/>
      <c r="F385" s="20"/>
    </row>
    <row r="386" ht="18" customHeight="1" spans="1:6">
      <c r="A386" s="15">
        <v>2050103</v>
      </c>
      <c r="B386" s="21" t="s">
        <v>12</v>
      </c>
      <c r="C386" s="22">
        <v>0</v>
      </c>
      <c r="D386" s="18">
        <v>0</v>
      </c>
      <c r="E386" s="19"/>
      <c r="F386" s="20"/>
    </row>
    <row r="387" ht="18" customHeight="1" spans="1:6">
      <c r="A387" s="15">
        <v>2050199</v>
      </c>
      <c r="B387" s="21" t="s">
        <v>240</v>
      </c>
      <c r="C387" s="22">
        <v>690.47</v>
      </c>
      <c r="D387" s="18">
        <v>6615</v>
      </c>
      <c r="E387" s="19">
        <f t="shared" ref="E387:E392" si="1">D387/C387</f>
        <v>9.58043072110302</v>
      </c>
      <c r="F387" s="20">
        <v>0.452888205578739</v>
      </c>
    </row>
    <row r="388" ht="18" customHeight="1" spans="1:6">
      <c r="A388" s="15">
        <v>20502</v>
      </c>
      <c r="B388" s="16" t="s">
        <v>241</v>
      </c>
      <c r="C388" s="17">
        <v>81012.02</v>
      </c>
      <c r="D388" s="18">
        <f>SUM(D389:D394)</f>
        <v>86675</v>
      </c>
      <c r="E388" s="19">
        <f t="shared" si="1"/>
        <v>1.06990296007926</v>
      </c>
      <c r="F388" s="20">
        <v>0.0113650949230464</v>
      </c>
    </row>
    <row r="389" ht="18" customHeight="1" spans="1:6">
      <c r="A389" s="15">
        <v>2050201</v>
      </c>
      <c r="B389" s="21" t="s">
        <v>242</v>
      </c>
      <c r="C389" s="22">
        <v>1941.4</v>
      </c>
      <c r="D389" s="18">
        <v>2821</v>
      </c>
      <c r="E389" s="19">
        <f t="shared" si="1"/>
        <v>1.45307510044298</v>
      </c>
      <c r="F389" s="20">
        <v>0.151428571428571</v>
      </c>
    </row>
    <row r="390" ht="18" customHeight="1" spans="1:6">
      <c r="A390" s="15">
        <v>2050202</v>
      </c>
      <c r="B390" s="21" t="s">
        <v>243</v>
      </c>
      <c r="C390" s="22">
        <v>38904.63</v>
      </c>
      <c r="D390" s="18">
        <v>39970</v>
      </c>
      <c r="E390" s="19">
        <f t="shared" si="1"/>
        <v>1.02738414425224</v>
      </c>
      <c r="F390" s="20">
        <v>-0.111481604979438</v>
      </c>
    </row>
    <row r="391" ht="18" customHeight="1" spans="1:6">
      <c r="A391" s="15">
        <v>2050203</v>
      </c>
      <c r="B391" s="21" t="s">
        <v>244</v>
      </c>
      <c r="C391" s="22">
        <v>20543.77</v>
      </c>
      <c r="D391" s="18">
        <v>22814</v>
      </c>
      <c r="E391" s="19">
        <f t="shared" si="1"/>
        <v>1.11050698094848</v>
      </c>
      <c r="F391" s="20">
        <v>0.149725343950007</v>
      </c>
    </row>
    <row r="392" ht="18" customHeight="1" spans="1:6">
      <c r="A392" s="15">
        <v>2050204</v>
      </c>
      <c r="B392" s="21" t="s">
        <v>245</v>
      </c>
      <c r="C392" s="22">
        <v>9427.03</v>
      </c>
      <c r="D392" s="18">
        <v>11133</v>
      </c>
      <c r="E392" s="19">
        <f t="shared" si="1"/>
        <v>1.18096579728716</v>
      </c>
      <c r="F392" s="20">
        <v>-0.0744866572449913</v>
      </c>
    </row>
    <row r="393" ht="18" customHeight="1" spans="1:6">
      <c r="A393" s="15">
        <v>2050205</v>
      </c>
      <c r="B393" s="21" t="s">
        <v>246</v>
      </c>
      <c r="C393" s="22">
        <v>0</v>
      </c>
      <c r="D393" s="18">
        <v>0</v>
      </c>
      <c r="E393" s="19"/>
      <c r="F393" s="20"/>
    </row>
    <row r="394" ht="18" customHeight="1" spans="1:6">
      <c r="A394" s="15">
        <v>2050299</v>
      </c>
      <c r="B394" s="21" t="s">
        <v>247</v>
      </c>
      <c r="C394" s="22">
        <v>10195.19</v>
      </c>
      <c r="D394" s="18">
        <v>9937</v>
      </c>
      <c r="E394" s="19">
        <f>D394/C394</f>
        <v>0.974675312573871</v>
      </c>
      <c r="F394" s="20">
        <v>0.554113231154207</v>
      </c>
    </row>
    <row r="395" ht="18" customHeight="1" spans="1:6">
      <c r="A395" s="15">
        <v>20503</v>
      </c>
      <c r="B395" s="16" t="s">
        <v>248</v>
      </c>
      <c r="C395" s="17">
        <v>2695.72</v>
      </c>
      <c r="D395" s="18">
        <f>SUM(D396:D400)</f>
        <v>3047</v>
      </c>
      <c r="E395" s="19">
        <f>D395/C395</f>
        <v>1.13031026961257</v>
      </c>
      <c r="F395" s="20">
        <v>0.0460006865774116</v>
      </c>
    </row>
    <row r="396" ht="18" customHeight="1" spans="1:6">
      <c r="A396" s="15">
        <v>2050301</v>
      </c>
      <c r="B396" s="21" t="s">
        <v>249</v>
      </c>
      <c r="C396" s="22">
        <v>0</v>
      </c>
      <c r="D396" s="18">
        <v>0</v>
      </c>
      <c r="E396" s="19"/>
      <c r="F396" s="20"/>
    </row>
    <row r="397" ht="18" customHeight="1" spans="1:6">
      <c r="A397" s="15">
        <v>2050302</v>
      </c>
      <c r="B397" s="21" t="s">
        <v>250</v>
      </c>
      <c r="C397" s="22">
        <v>2695.72</v>
      </c>
      <c r="D397" s="18">
        <v>3047</v>
      </c>
      <c r="E397" s="19">
        <f>D397/C397</f>
        <v>1.13031026961257</v>
      </c>
      <c r="F397" s="20">
        <v>0.0460006865774116</v>
      </c>
    </row>
    <row r="398" ht="18" customHeight="1" spans="1:6">
      <c r="A398" s="15">
        <v>2050303</v>
      </c>
      <c r="B398" s="21" t="s">
        <v>251</v>
      </c>
      <c r="C398" s="22">
        <v>0</v>
      </c>
      <c r="D398" s="18">
        <v>0</v>
      </c>
      <c r="E398" s="19"/>
      <c r="F398" s="20"/>
    </row>
    <row r="399" ht="18" customHeight="1" spans="1:6">
      <c r="A399" s="15">
        <v>2050305</v>
      </c>
      <c r="B399" s="21" t="s">
        <v>252</v>
      </c>
      <c r="C399" s="22">
        <v>0</v>
      </c>
      <c r="D399" s="18">
        <v>0</v>
      </c>
      <c r="E399" s="19"/>
      <c r="F399" s="20"/>
    </row>
    <row r="400" ht="18" customHeight="1" spans="1:6">
      <c r="A400" s="15">
        <v>2050399</v>
      </c>
      <c r="B400" s="21" t="s">
        <v>253</v>
      </c>
      <c r="C400" s="22">
        <v>0</v>
      </c>
      <c r="D400" s="18">
        <v>0</v>
      </c>
      <c r="E400" s="19"/>
      <c r="F400" s="20"/>
    </row>
    <row r="401" ht="18" customHeight="1" spans="1:6">
      <c r="A401" s="15">
        <v>20504</v>
      </c>
      <c r="B401" s="16" t="s">
        <v>254</v>
      </c>
      <c r="C401" s="17">
        <v>0</v>
      </c>
      <c r="D401" s="18">
        <f>SUM(D402:D406)</f>
        <v>0</v>
      </c>
      <c r="E401" s="19"/>
      <c r="F401" s="20"/>
    </row>
    <row r="402" ht="18" customHeight="1" spans="1:6">
      <c r="A402" s="15">
        <v>2050401</v>
      </c>
      <c r="B402" s="21" t="s">
        <v>255</v>
      </c>
      <c r="C402" s="22">
        <v>0</v>
      </c>
      <c r="D402" s="18">
        <v>0</v>
      </c>
      <c r="E402" s="19"/>
      <c r="F402" s="20"/>
    </row>
    <row r="403" ht="18" customHeight="1" spans="1:6">
      <c r="A403" s="15">
        <v>2050402</v>
      </c>
      <c r="B403" s="21" t="s">
        <v>256</v>
      </c>
      <c r="C403" s="22">
        <v>0</v>
      </c>
      <c r="D403" s="18">
        <v>0</v>
      </c>
      <c r="E403" s="19"/>
      <c r="F403" s="20"/>
    </row>
    <row r="404" ht="18" customHeight="1" spans="1:6">
      <c r="A404" s="15">
        <v>2050403</v>
      </c>
      <c r="B404" s="21" t="s">
        <v>257</v>
      </c>
      <c r="C404" s="22">
        <v>0</v>
      </c>
      <c r="D404" s="18">
        <v>0</v>
      </c>
      <c r="E404" s="19"/>
      <c r="F404" s="20"/>
    </row>
    <row r="405" ht="18" customHeight="1" spans="1:6">
      <c r="A405" s="15">
        <v>2050404</v>
      </c>
      <c r="B405" s="21" t="s">
        <v>258</v>
      </c>
      <c r="C405" s="22">
        <v>0</v>
      </c>
      <c r="D405" s="18">
        <v>0</v>
      </c>
      <c r="E405" s="19"/>
      <c r="F405" s="20"/>
    </row>
    <row r="406" ht="18" customHeight="1" spans="1:6">
      <c r="A406" s="15">
        <v>2050499</v>
      </c>
      <c r="B406" s="21" t="s">
        <v>259</v>
      </c>
      <c r="C406" s="22">
        <v>0</v>
      </c>
      <c r="D406" s="18">
        <v>0</v>
      </c>
      <c r="E406" s="19"/>
      <c r="F406" s="20"/>
    </row>
    <row r="407" ht="18" customHeight="1" spans="1:6">
      <c r="A407" s="15">
        <v>20505</v>
      </c>
      <c r="B407" s="16" t="s">
        <v>260</v>
      </c>
      <c r="C407" s="17">
        <v>125.52</v>
      </c>
      <c r="D407" s="18">
        <f>SUM(D408:D410)</f>
        <v>115</v>
      </c>
      <c r="E407" s="19">
        <f>D407/C407</f>
        <v>0.916188655194391</v>
      </c>
      <c r="F407" s="20">
        <v>37.3333333333333</v>
      </c>
    </row>
    <row r="408" ht="18" customHeight="1" spans="1:6">
      <c r="A408" s="15">
        <v>2050501</v>
      </c>
      <c r="B408" s="21" t="s">
        <v>261</v>
      </c>
      <c r="C408" s="22">
        <v>125.15</v>
      </c>
      <c r="D408" s="18">
        <v>115</v>
      </c>
      <c r="E408" s="19">
        <f>D408/C408</f>
        <v>0.918897323212145</v>
      </c>
      <c r="F408" s="20">
        <v>37.3333333333333</v>
      </c>
    </row>
    <row r="409" ht="18" customHeight="1" spans="1:6">
      <c r="A409" s="15">
        <v>2050502</v>
      </c>
      <c r="B409" s="21" t="s">
        <v>262</v>
      </c>
      <c r="C409" s="22">
        <v>0</v>
      </c>
      <c r="D409" s="18">
        <v>0</v>
      </c>
      <c r="E409" s="19"/>
      <c r="F409" s="20"/>
    </row>
    <row r="410" ht="18" customHeight="1" spans="1:6">
      <c r="A410" s="15">
        <v>2050599</v>
      </c>
      <c r="B410" s="21" t="s">
        <v>263</v>
      </c>
      <c r="C410" s="22">
        <v>0.37</v>
      </c>
      <c r="D410" s="18">
        <v>0</v>
      </c>
      <c r="E410" s="19">
        <f>D410/C410</f>
        <v>0</v>
      </c>
      <c r="F410" s="20"/>
    </row>
    <row r="411" ht="18" customHeight="1" spans="1:6">
      <c r="A411" s="15">
        <v>20506</v>
      </c>
      <c r="B411" s="16" t="s">
        <v>264</v>
      </c>
      <c r="C411" s="17">
        <v>0</v>
      </c>
      <c r="D411" s="18">
        <f>SUM(D412:D414)</f>
        <v>0</v>
      </c>
      <c r="E411" s="19"/>
      <c r="F411" s="20"/>
    </row>
    <row r="412" ht="18" customHeight="1" spans="1:6">
      <c r="A412" s="15">
        <v>2050601</v>
      </c>
      <c r="B412" s="21" t="s">
        <v>265</v>
      </c>
      <c r="C412" s="22">
        <v>0</v>
      </c>
      <c r="D412" s="18">
        <v>0</v>
      </c>
      <c r="E412" s="19"/>
      <c r="F412" s="20"/>
    </row>
    <row r="413" ht="18" customHeight="1" spans="1:6">
      <c r="A413" s="15">
        <v>2050602</v>
      </c>
      <c r="B413" s="21" t="s">
        <v>266</v>
      </c>
      <c r="C413" s="22">
        <v>0</v>
      </c>
      <c r="D413" s="18">
        <v>0</v>
      </c>
      <c r="E413" s="19"/>
      <c r="F413" s="20"/>
    </row>
    <row r="414" ht="18" customHeight="1" spans="1:6">
      <c r="A414" s="15">
        <v>2050699</v>
      </c>
      <c r="B414" s="21" t="s">
        <v>267</v>
      </c>
      <c r="C414" s="22">
        <v>0</v>
      </c>
      <c r="D414" s="18">
        <v>0</v>
      </c>
      <c r="E414" s="19"/>
      <c r="F414" s="20"/>
    </row>
    <row r="415" ht="18" customHeight="1" spans="1:6">
      <c r="A415" s="15">
        <v>20507</v>
      </c>
      <c r="B415" s="16" t="s">
        <v>268</v>
      </c>
      <c r="C415" s="17">
        <v>930.85</v>
      </c>
      <c r="D415" s="18">
        <f>SUM(D416:D418)</f>
        <v>1027</v>
      </c>
      <c r="E415" s="19">
        <f>D415/C415</f>
        <v>1.10329268947736</v>
      </c>
      <c r="F415" s="20">
        <v>0.190034762456547</v>
      </c>
    </row>
    <row r="416" ht="18" customHeight="1" spans="1:6">
      <c r="A416" s="15">
        <v>2050701</v>
      </c>
      <c r="B416" s="21" t="s">
        <v>269</v>
      </c>
      <c r="C416" s="22">
        <v>930.85</v>
      </c>
      <c r="D416" s="18">
        <v>771</v>
      </c>
      <c r="E416" s="19">
        <f>D416/C416</f>
        <v>0.828275232314551</v>
      </c>
      <c r="F416" s="20">
        <v>0.218009478672986</v>
      </c>
    </row>
    <row r="417" ht="18" customHeight="1" spans="1:6">
      <c r="A417" s="15">
        <v>2050702</v>
      </c>
      <c r="B417" s="21" t="s">
        <v>270</v>
      </c>
      <c r="C417" s="22">
        <v>0</v>
      </c>
      <c r="D417" s="18">
        <v>0</v>
      </c>
      <c r="E417" s="19"/>
      <c r="F417" s="20"/>
    </row>
    <row r="418" ht="18" customHeight="1" spans="1:6">
      <c r="A418" s="15">
        <v>2050799</v>
      </c>
      <c r="B418" s="21" t="s">
        <v>271</v>
      </c>
      <c r="C418" s="22">
        <v>0</v>
      </c>
      <c r="D418" s="18">
        <v>256</v>
      </c>
      <c r="E418" s="23">
        <v>1</v>
      </c>
      <c r="F418" s="20">
        <v>0.11304347826087</v>
      </c>
    </row>
    <row r="419" ht="18" customHeight="1" spans="1:6">
      <c r="A419" s="15">
        <v>20508</v>
      </c>
      <c r="B419" s="16" t="s">
        <v>272</v>
      </c>
      <c r="C419" s="17">
        <v>1790.12</v>
      </c>
      <c r="D419" s="18">
        <f>SUM(D420:D424)</f>
        <v>1794</v>
      </c>
      <c r="E419" s="19">
        <f>D419/C419</f>
        <v>1.00216745246129</v>
      </c>
      <c r="F419" s="20">
        <v>-0.064650677789364</v>
      </c>
    </row>
    <row r="420" ht="18" customHeight="1" spans="1:6">
      <c r="A420" s="15">
        <v>2050801</v>
      </c>
      <c r="B420" s="21" t="s">
        <v>273</v>
      </c>
      <c r="C420" s="22">
        <v>1153.34</v>
      </c>
      <c r="D420" s="18">
        <v>1106</v>
      </c>
      <c r="E420" s="19">
        <f>D420/C420</f>
        <v>0.958953994485581</v>
      </c>
      <c r="F420" s="20">
        <v>-0.0844370860927153</v>
      </c>
    </row>
    <row r="421" ht="18" customHeight="1" spans="1:6">
      <c r="A421" s="15">
        <v>2050802</v>
      </c>
      <c r="B421" s="21" t="s">
        <v>274</v>
      </c>
      <c r="C421" s="22">
        <v>636.78</v>
      </c>
      <c r="D421" s="18">
        <v>688</v>
      </c>
      <c r="E421" s="19">
        <f>D421/C421</f>
        <v>1.08043594333993</v>
      </c>
      <c r="F421" s="20">
        <v>-0.0309859154929577</v>
      </c>
    </row>
    <row r="422" ht="18" customHeight="1" spans="1:6">
      <c r="A422" s="15">
        <v>2050803</v>
      </c>
      <c r="B422" s="21" t="s">
        <v>275</v>
      </c>
      <c r="C422" s="22">
        <v>0</v>
      </c>
      <c r="D422" s="18">
        <v>0</v>
      </c>
      <c r="E422" s="19"/>
      <c r="F422" s="20"/>
    </row>
    <row r="423" ht="18" customHeight="1" spans="1:6">
      <c r="A423" s="15">
        <v>2050804</v>
      </c>
      <c r="B423" s="21" t="s">
        <v>276</v>
      </c>
      <c r="C423" s="22">
        <v>0</v>
      </c>
      <c r="D423" s="18">
        <v>0</v>
      </c>
      <c r="E423" s="19"/>
      <c r="F423" s="20"/>
    </row>
    <row r="424" ht="18" customHeight="1" spans="1:6">
      <c r="A424" s="15">
        <v>2050899</v>
      </c>
      <c r="B424" s="21" t="s">
        <v>277</v>
      </c>
      <c r="C424" s="22">
        <v>0</v>
      </c>
      <c r="D424" s="18">
        <v>0</v>
      </c>
      <c r="E424" s="19"/>
      <c r="F424" s="20"/>
    </row>
    <row r="425" ht="18" customHeight="1" spans="1:6">
      <c r="A425" s="15">
        <v>20509</v>
      </c>
      <c r="B425" s="16" t="s">
        <v>278</v>
      </c>
      <c r="C425" s="17">
        <v>0</v>
      </c>
      <c r="D425" s="18">
        <f>SUM(D426:D431)</f>
        <v>14327</v>
      </c>
      <c r="E425" s="23">
        <v>1</v>
      </c>
      <c r="F425" s="20">
        <v>3.98503827418232</v>
      </c>
    </row>
    <row r="426" ht="18" customHeight="1" spans="1:6">
      <c r="A426" s="15">
        <v>2050901</v>
      </c>
      <c r="B426" s="21" t="s">
        <v>279</v>
      </c>
      <c r="C426" s="22">
        <v>0</v>
      </c>
      <c r="D426" s="18">
        <v>0</v>
      </c>
      <c r="E426" s="19"/>
      <c r="F426" s="20"/>
    </row>
    <row r="427" ht="18" customHeight="1" spans="1:6">
      <c r="A427" s="15">
        <v>2050902</v>
      </c>
      <c r="B427" s="21" t="s">
        <v>280</v>
      </c>
      <c r="C427" s="22">
        <v>0</v>
      </c>
      <c r="D427" s="18">
        <v>0</v>
      </c>
      <c r="E427" s="19"/>
      <c r="F427" s="20"/>
    </row>
    <row r="428" ht="18" customHeight="1" spans="1:6">
      <c r="A428" s="15">
        <v>2050903</v>
      </c>
      <c r="B428" s="21" t="s">
        <v>281</v>
      </c>
      <c r="C428" s="22">
        <v>0</v>
      </c>
      <c r="D428" s="18">
        <v>0</v>
      </c>
      <c r="E428" s="19"/>
      <c r="F428" s="20"/>
    </row>
    <row r="429" ht="18" customHeight="1" spans="1:6">
      <c r="A429" s="15">
        <v>2050904</v>
      </c>
      <c r="B429" s="21" t="s">
        <v>282</v>
      </c>
      <c r="C429" s="22">
        <v>0</v>
      </c>
      <c r="D429" s="18">
        <v>0</v>
      </c>
      <c r="E429" s="19"/>
      <c r="F429" s="20"/>
    </row>
    <row r="430" ht="18" customHeight="1" spans="1:6">
      <c r="A430" s="15">
        <v>2050905</v>
      </c>
      <c r="B430" s="21" t="s">
        <v>283</v>
      </c>
      <c r="C430" s="22">
        <v>0</v>
      </c>
      <c r="D430" s="18">
        <v>0</v>
      </c>
      <c r="E430" s="19"/>
      <c r="F430" s="20"/>
    </row>
    <row r="431" ht="18" customHeight="1" spans="1:6">
      <c r="A431" s="15">
        <v>2050999</v>
      </c>
      <c r="B431" s="21" t="s">
        <v>284</v>
      </c>
      <c r="C431" s="22">
        <v>0</v>
      </c>
      <c r="D431" s="18">
        <v>14327</v>
      </c>
      <c r="E431" s="23">
        <v>1</v>
      </c>
      <c r="F431" s="20">
        <v>3.98503827418232</v>
      </c>
    </row>
    <row r="432" ht="18" customHeight="1" spans="1:6">
      <c r="A432" s="15">
        <v>20599</v>
      </c>
      <c r="B432" s="16" t="s">
        <v>285</v>
      </c>
      <c r="C432" s="17">
        <v>225.02</v>
      </c>
      <c r="D432" s="18">
        <f>D433</f>
        <v>2919</v>
      </c>
      <c r="E432" s="19">
        <f>D432/C432</f>
        <v>12.9721802506444</v>
      </c>
      <c r="F432" s="20">
        <v>-0.0347222222222222</v>
      </c>
    </row>
    <row r="433" ht="18" customHeight="1" spans="1:6">
      <c r="A433" s="15">
        <v>2059999</v>
      </c>
      <c r="B433" s="21" t="s">
        <v>286</v>
      </c>
      <c r="C433" s="22">
        <v>225.02</v>
      </c>
      <c r="D433" s="18">
        <v>2919</v>
      </c>
      <c r="E433" s="19">
        <f>D433/C433</f>
        <v>12.9721802506444</v>
      </c>
      <c r="F433" s="20">
        <v>-0.0347222222222222</v>
      </c>
    </row>
    <row r="434" ht="18" customHeight="1" spans="1:6">
      <c r="A434" s="15">
        <v>206</v>
      </c>
      <c r="B434" s="16" t="s">
        <v>287</v>
      </c>
      <c r="C434" s="17">
        <v>285</v>
      </c>
      <c r="D434" s="18">
        <f>SUM(D435,D440,D449,D455,D460,D465,D470,D477,D481,D485)</f>
        <v>1258</v>
      </c>
      <c r="E434" s="19">
        <f>D434/C434</f>
        <v>4.4140350877193</v>
      </c>
      <c r="F434" s="20">
        <v>5.29</v>
      </c>
    </row>
    <row r="435" ht="18" customHeight="1" spans="1:6">
      <c r="A435" s="15">
        <v>20601</v>
      </c>
      <c r="B435" s="16" t="s">
        <v>288</v>
      </c>
      <c r="C435" s="17">
        <v>50</v>
      </c>
      <c r="D435" s="18">
        <f>SUM(D436:D439)</f>
        <v>10</v>
      </c>
      <c r="E435" s="19">
        <f>D435/C435</f>
        <v>0.2</v>
      </c>
      <c r="F435" s="20">
        <v>0</v>
      </c>
    </row>
    <row r="436" ht="18" customHeight="1" spans="1:6">
      <c r="A436" s="15">
        <v>2060101</v>
      </c>
      <c r="B436" s="21" t="s">
        <v>10</v>
      </c>
      <c r="C436" s="22">
        <v>0</v>
      </c>
      <c r="D436" s="18">
        <v>0</v>
      </c>
      <c r="E436" s="19"/>
      <c r="F436" s="20"/>
    </row>
    <row r="437" ht="18" customHeight="1" spans="1:6">
      <c r="A437" s="15">
        <v>2060102</v>
      </c>
      <c r="B437" s="21" t="s">
        <v>11</v>
      </c>
      <c r="C437" s="22">
        <v>0</v>
      </c>
      <c r="D437" s="18">
        <v>0</v>
      </c>
      <c r="E437" s="19"/>
      <c r="F437" s="20"/>
    </row>
    <row r="438" ht="18" customHeight="1" spans="1:6">
      <c r="A438" s="15">
        <v>2060103</v>
      </c>
      <c r="B438" s="21" t="s">
        <v>12</v>
      </c>
      <c r="C438" s="22">
        <v>0</v>
      </c>
      <c r="D438" s="18">
        <v>0</v>
      </c>
      <c r="E438" s="19"/>
      <c r="F438" s="20"/>
    </row>
    <row r="439" ht="18" customHeight="1" spans="1:6">
      <c r="A439" s="15">
        <v>2060199</v>
      </c>
      <c r="B439" s="21" t="s">
        <v>289</v>
      </c>
      <c r="C439" s="22">
        <v>50</v>
      </c>
      <c r="D439" s="18">
        <v>10</v>
      </c>
      <c r="E439" s="19">
        <f>D439/C439</f>
        <v>0.2</v>
      </c>
      <c r="F439" s="20">
        <v>0</v>
      </c>
    </row>
    <row r="440" ht="18" customHeight="1" spans="1:6">
      <c r="A440" s="15">
        <v>20602</v>
      </c>
      <c r="B440" s="16" t="s">
        <v>290</v>
      </c>
      <c r="C440" s="17">
        <v>0</v>
      </c>
      <c r="D440" s="18">
        <f>SUM(D441:D448)</f>
        <v>20</v>
      </c>
      <c r="E440" s="23">
        <v>1</v>
      </c>
      <c r="F440" s="20">
        <v>1</v>
      </c>
    </row>
    <row r="441" ht="18" customHeight="1" spans="1:6">
      <c r="A441" s="15">
        <v>2060201</v>
      </c>
      <c r="B441" s="21" t="s">
        <v>291</v>
      </c>
      <c r="C441" s="22">
        <v>0</v>
      </c>
      <c r="D441" s="18">
        <v>0</v>
      </c>
      <c r="E441" s="19"/>
      <c r="F441" s="20"/>
    </row>
    <row r="442" ht="18" customHeight="1" spans="1:6">
      <c r="A442" s="15">
        <v>2060203</v>
      </c>
      <c r="B442" s="21" t="s">
        <v>292</v>
      </c>
      <c r="C442" s="22">
        <v>0</v>
      </c>
      <c r="D442" s="18">
        <v>0</v>
      </c>
      <c r="E442" s="19"/>
      <c r="F442" s="20"/>
    </row>
    <row r="443" ht="18" customHeight="1" spans="1:6">
      <c r="A443" s="15">
        <v>2060204</v>
      </c>
      <c r="B443" s="21" t="s">
        <v>293</v>
      </c>
      <c r="C443" s="22">
        <v>0</v>
      </c>
      <c r="D443" s="18">
        <v>0</v>
      </c>
      <c r="E443" s="19"/>
      <c r="F443" s="20"/>
    </row>
    <row r="444" ht="18" customHeight="1" spans="1:6">
      <c r="A444" s="15">
        <v>2060205</v>
      </c>
      <c r="B444" s="21" t="s">
        <v>294</v>
      </c>
      <c r="C444" s="22">
        <v>0</v>
      </c>
      <c r="D444" s="18">
        <v>0</v>
      </c>
      <c r="E444" s="19"/>
      <c r="F444" s="20"/>
    </row>
    <row r="445" ht="18" customHeight="1" spans="1:6">
      <c r="A445" s="15">
        <v>2060206</v>
      </c>
      <c r="B445" s="21" t="s">
        <v>295</v>
      </c>
      <c r="C445" s="22">
        <v>0</v>
      </c>
      <c r="D445" s="18">
        <v>0</v>
      </c>
      <c r="E445" s="19"/>
      <c r="F445" s="20"/>
    </row>
    <row r="446" ht="18" customHeight="1" spans="1:6">
      <c r="A446" s="15">
        <v>2060207</v>
      </c>
      <c r="B446" s="21" t="s">
        <v>296</v>
      </c>
      <c r="C446" s="22">
        <v>0</v>
      </c>
      <c r="D446" s="18">
        <v>0</v>
      </c>
      <c r="E446" s="19"/>
      <c r="F446" s="20"/>
    </row>
    <row r="447" ht="18" customHeight="1" spans="1:6">
      <c r="A447" s="15">
        <v>2060208</v>
      </c>
      <c r="B447" s="21" t="s">
        <v>297</v>
      </c>
      <c r="C447" s="22">
        <v>0</v>
      </c>
      <c r="D447" s="18">
        <v>20</v>
      </c>
      <c r="E447" s="23">
        <v>1</v>
      </c>
      <c r="F447" s="20">
        <v>1</v>
      </c>
    </row>
    <row r="448" ht="18" customHeight="1" spans="1:6">
      <c r="A448" s="15">
        <v>2060299</v>
      </c>
      <c r="B448" s="21" t="s">
        <v>298</v>
      </c>
      <c r="C448" s="22">
        <v>0</v>
      </c>
      <c r="D448" s="18">
        <v>0</v>
      </c>
      <c r="E448" s="19"/>
      <c r="F448" s="20"/>
    </row>
    <row r="449" ht="18" customHeight="1" spans="1:6">
      <c r="A449" s="15">
        <v>20603</v>
      </c>
      <c r="B449" s="16" t="s">
        <v>299</v>
      </c>
      <c r="C449" s="17">
        <v>0</v>
      </c>
      <c r="D449" s="18">
        <f>SUM(D450:D454)</f>
        <v>0</v>
      </c>
      <c r="E449" s="19"/>
      <c r="F449" s="20"/>
    </row>
    <row r="450" ht="18" customHeight="1" spans="1:6">
      <c r="A450" s="15">
        <v>2060301</v>
      </c>
      <c r="B450" s="21" t="s">
        <v>291</v>
      </c>
      <c r="C450" s="22">
        <v>0</v>
      </c>
      <c r="D450" s="18">
        <v>0</v>
      </c>
      <c r="E450" s="19"/>
      <c r="F450" s="20"/>
    </row>
    <row r="451" ht="18" customHeight="1" spans="1:6">
      <c r="A451" s="15">
        <v>2060302</v>
      </c>
      <c r="B451" s="21" t="s">
        <v>300</v>
      </c>
      <c r="C451" s="22">
        <v>0</v>
      </c>
      <c r="D451" s="18">
        <v>0</v>
      </c>
      <c r="E451" s="19"/>
      <c r="F451" s="20"/>
    </row>
    <row r="452" ht="18" customHeight="1" spans="1:6">
      <c r="A452" s="15">
        <v>2060303</v>
      </c>
      <c r="B452" s="21" t="s">
        <v>301</v>
      </c>
      <c r="C452" s="22">
        <v>0</v>
      </c>
      <c r="D452" s="18">
        <v>0</v>
      </c>
      <c r="E452" s="19"/>
      <c r="F452" s="20"/>
    </row>
    <row r="453" ht="18" customHeight="1" spans="1:6">
      <c r="A453" s="15">
        <v>2060304</v>
      </c>
      <c r="B453" s="21" t="s">
        <v>302</v>
      </c>
      <c r="C453" s="22">
        <v>0</v>
      </c>
      <c r="D453" s="18">
        <v>0</v>
      </c>
      <c r="E453" s="19"/>
      <c r="F453" s="20"/>
    </row>
    <row r="454" ht="18" customHeight="1" spans="1:6">
      <c r="A454" s="15">
        <v>2060399</v>
      </c>
      <c r="B454" s="21" t="s">
        <v>303</v>
      </c>
      <c r="C454" s="22">
        <v>0</v>
      </c>
      <c r="D454" s="18">
        <v>0</v>
      </c>
      <c r="E454" s="19"/>
      <c r="F454" s="20"/>
    </row>
    <row r="455" ht="18" customHeight="1" spans="1:6">
      <c r="A455" s="15">
        <v>20604</v>
      </c>
      <c r="B455" s="16" t="s">
        <v>304</v>
      </c>
      <c r="C455" s="17">
        <v>0</v>
      </c>
      <c r="D455" s="18">
        <f>SUM(D456:D459)</f>
        <v>224</v>
      </c>
      <c r="E455" s="23">
        <v>1</v>
      </c>
      <c r="F455" s="20">
        <v>1</v>
      </c>
    </row>
    <row r="456" ht="18" customHeight="1" spans="1:6">
      <c r="A456" s="15">
        <v>2060401</v>
      </c>
      <c r="B456" s="21" t="s">
        <v>291</v>
      </c>
      <c r="C456" s="22">
        <v>0</v>
      </c>
      <c r="D456" s="18">
        <v>0</v>
      </c>
      <c r="E456" s="19"/>
      <c r="F456" s="20"/>
    </row>
    <row r="457" ht="18" customHeight="1" spans="1:6">
      <c r="A457" s="15">
        <v>2060404</v>
      </c>
      <c r="B457" s="21" t="s">
        <v>305</v>
      </c>
      <c r="C457" s="22">
        <v>0</v>
      </c>
      <c r="D457" s="18">
        <v>0</v>
      </c>
      <c r="E457" s="19"/>
      <c r="F457" s="20"/>
    </row>
    <row r="458" ht="18" customHeight="1" spans="1:6">
      <c r="A458" s="15">
        <v>2060405</v>
      </c>
      <c r="B458" s="21" t="s">
        <v>306</v>
      </c>
      <c r="C458" s="22">
        <v>0</v>
      </c>
      <c r="D458" s="18">
        <v>0</v>
      </c>
      <c r="E458" s="19"/>
      <c r="F458" s="20"/>
    </row>
    <row r="459" ht="18" customHeight="1" spans="1:6">
      <c r="A459" s="15">
        <v>2060499</v>
      </c>
      <c r="B459" s="21" t="s">
        <v>307</v>
      </c>
      <c r="C459" s="22">
        <v>0</v>
      </c>
      <c r="D459" s="18">
        <v>224</v>
      </c>
      <c r="E459" s="23">
        <v>1</v>
      </c>
      <c r="F459" s="20">
        <v>1</v>
      </c>
    </row>
    <row r="460" ht="18" customHeight="1" spans="1:6">
      <c r="A460" s="15">
        <v>20605</v>
      </c>
      <c r="B460" s="16" t="s">
        <v>308</v>
      </c>
      <c r="C460" s="17">
        <v>0</v>
      </c>
      <c r="D460" s="18">
        <f>SUM(D461:D464)</f>
        <v>215</v>
      </c>
      <c r="E460" s="23">
        <v>1</v>
      </c>
      <c r="F460" s="20">
        <v>9.23809523809524</v>
      </c>
    </row>
    <row r="461" ht="18" customHeight="1" spans="1:6">
      <c r="A461" s="15">
        <v>2060501</v>
      </c>
      <c r="B461" s="21" t="s">
        <v>291</v>
      </c>
      <c r="C461" s="22">
        <v>0</v>
      </c>
      <c r="D461" s="18">
        <v>0</v>
      </c>
      <c r="E461" s="19"/>
      <c r="F461" s="20"/>
    </row>
    <row r="462" ht="18" customHeight="1" spans="1:6">
      <c r="A462" s="15">
        <v>2060502</v>
      </c>
      <c r="B462" s="21" t="s">
        <v>309</v>
      </c>
      <c r="C462" s="22">
        <v>0</v>
      </c>
      <c r="D462" s="18">
        <v>215</v>
      </c>
      <c r="E462" s="23">
        <v>1</v>
      </c>
      <c r="F462" s="20">
        <v>1</v>
      </c>
    </row>
    <row r="463" ht="18" customHeight="1" spans="1:6">
      <c r="A463" s="15">
        <v>2060503</v>
      </c>
      <c r="B463" s="21" t="s">
        <v>310</v>
      </c>
      <c r="C463" s="22">
        <v>0</v>
      </c>
      <c r="D463" s="18">
        <v>0</v>
      </c>
      <c r="E463" s="19"/>
      <c r="F463" s="20"/>
    </row>
    <row r="464" ht="18" customHeight="1" spans="1:6">
      <c r="A464" s="15">
        <v>2060599</v>
      </c>
      <c r="B464" s="21" t="s">
        <v>311</v>
      </c>
      <c r="C464" s="22">
        <v>0</v>
      </c>
      <c r="D464" s="18">
        <v>0</v>
      </c>
      <c r="E464" s="19"/>
      <c r="F464" s="20">
        <v>-1</v>
      </c>
    </row>
    <row r="465" ht="18" customHeight="1" spans="1:6">
      <c r="A465" s="15">
        <v>20606</v>
      </c>
      <c r="B465" s="16" t="s">
        <v>312</v>
      </c>
      <c r="C465" s="17">
        <v>0</v>
      </c>
      <c r="D465" s="18">
        <f>SUM(D466:D469)</f>
        <v>2</v>
      </c>
      <c r="E465" s="23">
        <v>1</v>
      </c>
      <c r="F465" s="20">
        <v>1</v>
      </c>
    </row>
    <row r="466" ht="18" customHeight="1" spans="1:6">
      <c r="A466" s="15">
        <v>2060601</v>
      </c>
      <c r="B466" s="21" t="s">
        <v>313</v>
      </c>
      <c r="C466" s="22">
        <v>0</v>
      </c>
      <c r="D466" s="18">
        <v>0</v>
      </c>
      <c r="E466" s="19"/>
      <c r="F466" s="20"/>
    </row>
    <row r="467" ht="18" customHeight="1" spans="1:6">
      <c r="A467" s="15">
        <v>2060602</v>
      </c>
      <c r="B467" s="21" t="s">
        <v>314</v>
      </c>
      <c r="C467" s="22">
        <v>0</v>
      </c>
      <c r="D467" s="18">
        <v>2</v>
      </c>
      <c r="E467" s="23">
        <v>1</v>
      </c>
      <c r="F467" s="20">
        <v>1</v>
      </c>
    </row>
    <row r="468" ht="18" customHeight="1" spans="1:6">
      <c r="A468" s="15">
        <v>2060603</v>
      </c>
      <c r="B468" s="21" t="s">
        <v>315</v>
      </c>
      <c r="C468" s="22">
        <v>0</v>
      </c>
      <c r="D468" s="18">
        <v>0</v>
      </c>
      <c r="E468" s="19"/>
      <c r="F468" s="20"/>
    </row>
    <row r="469" ht="18" customHeight="1" spans="1:6">
      <c r="A469" s="15">
        <v>2060699</v>
      </c>
      <c r="B469" s="21" t="s">
        <v>316</v>
      </c>
      <c r="C469" s="22">
        <v>0</v>
      </c>
      <c r="D469" s="18">
        <v>0</v>
      </c>
      <c r="E469" s="19"/>
      <c r="F469" s="20"/>
    </row>
    <row r="470" ht="18" customHeight="1" spans="1:6">
      <c r="A470" s="15">
        <v>20607</v>
      </c>
      <c r="B470" s="16" t="s">
        <v>317</v>
      </c>
      <c r="C470" s="17">
        <v>235</v>
      </c>
      <c r="D470" s="18">
        <f>SUM(D471:D476)</f>
        <v>183</v>
      </c>
      <c r="E470" s="19">
        <f>D470/C470</f>
        <v>0.778723404255319</v>
      </c>
      <c r="F470" s="20">
        <v>0.0828402366863905</v>
      </c>
    </row>
    <row r="471" ht="18" customHeight="1" spans="1:6">
      <c r="A471" s="15">
        <v>2060701</v>
      </c>
      <c r="B471" s="21" t="s">
        <v>291</v>
      </c>
      <c r="C471" s="22">
        <v>131.21</v>
      </c>
      <c r="D471" s="18">
        <v>129</v>
      </c>
      <c r="E471" s="19">
        <f>D471/C471</f>
        <v>0.983156771587531</v>
      </c>
      <c r="F471" s="20">
        <v>0.0661157024793388</v>
      </c>
    </row>
    <row r="472" ht="18" customHeight="1" spans="1:6">
      <c r="A472" s="15">
        <v>2060702</v>
      </c>
      <c r="B472" s="21" t="s">
        <v>318</v>
      </c>
      <c r="C472" s="22">
        <v>104</v>
      </c>
      <c r="D472" s="18">
        <v>50</v>
      </c>
      <c r="E472" s="19">
        <f>D472/C472</f>
        <v>0.480769230769231</v>
      </c>
      <c r="F472" s="20">
        <v>0.0416666666666667</v>
      </c>
    </row>
    <row r="473" ht="18" customHeight="1" spans="1:6">
      <c r="A473" s="15">
        <v>2060703</v>
      </c>
      <c r="B473" s="21" t="s">
        <v>319</v>
      </c>
      <c r="C473" s="22">
        <v>0</v>
      </c>
      <c r="D473" s="18">
        <v>0</v>
      </c>
      <c r="E473" s="19"/>
      <c r="F473" s="20"/>
    </row>
    <row r="474" ht="18" customHeight="1" spans="1:6">
      <c r="A474" s="15">
        <v>2060704</v>
      </c>
      <c r="B474" s="21" t="s">
        <v>320</v>
      </c>
      <c r="C474" s="22">
        <v>0</v>
      </c>
      <c r="D474" s="18">
        <v>0</v>
      </c>
      <c r="E474" s="19"/>
      <c r="F474" s="20"/>
    </row>
    <row r="475" ht="18" customHeight="1" spans="1:6">
      <c r="A475" s="15">
        <v>2060705</v>
      </c>
      <c r="B475" s="21" t="s">
        <v>321</v>
      </c>
      <c r="C475" s="22">
        <v>0</v>
      </c>
      <c r="D475" s="18">
        <v>0</v>
      </c>
      <c r="E475" s="19"/>
      <c r="F475" s="20"/>
    </row>
    <row r="476" ht="18" customHeight="1" spans="1:6">
      <c r="A476" s="15">
        <v>2060799</v>
      </c>
      <c r="B476" s="21" t="s">
        <v>322</v>
      </c>
      <c r="C476" s="22">
        <v>0</v>
      </c>
      <c r="D476" s="18">
        <v>4</v>
      </c>
      <c r="E476" s="23">
        <v>1</v>
      </c>
      <c r="F476" s="20">
        <v>1</v>
      </c>
    </row>
    <row r="477" ht="18" customHeight="1" spans="1:6">
      <c r="A477" s="15">
        <v>20608</v>
      </c>
      <c r="B477" s="16" t="s">
        <v>323</v>
      </c>
      <c r="C477" s="17">
        <v>0</v>
      </c>
      <c r="D477" s="18">
        <f>SUM(D478:D480)</f>
        <v>0</v>
      </c>
      <c r="E477" s="19"/>
      <c r="F477" s="20"/>
    </row>
    <row r="478" ht="18" customHeight="1" spans="1:6">
      <c r="A478" s="15">
        <v>2060801</v>
      </c>
      <c r="B478" s="21" t="s">
        <v>324</v>
      </c>
      <c r="C478" s="22">
        <v>0</v>
      </c>
      <c r="D478" s="18">
        <v>0</v>
      </c>
      <c r="E478" s="19"/>
      <c r="F478" s="20"/>
    </row>
    <row r="479" ht="18" customHeight="1" spans="1:6">
      <c r="A479" s="15">
        <v>2060802</v>
      </c>
      <c r="B479" s="21" t="s">
        <v>325</v>
      </c>
      <c r="C479" s="22">
        <v>0</v>
      </c>
      <c r="D479" s="18">
        <v>0</v>
      </c>
      <c r="E479" s="19"/>
      <c r="F479" s="20"/>
    </row>
    <row r="480" ht="18" customHeight="1" spans="1:6">
      <c r="A480" s="15">
        <v>2060899</v>
      </c>
      <c r="B480" s="21" t="s">
        <v>326</v>
      </c>
      <c r="C480" s="22">
        <v>0</v>
      </c>
      <c r="D480" s="18">
        <v>0</v>
      </c>
      <c r="E480" s="19"/>
      <c r="F480" s="20"/>
    </row>
    <row r="481" ht="18" customHeight="1" spans="1:6">
      <c r="A481" s="15">
        <v>20609</v>
      </c>
      <c r="B481" s="16" t="s">
        <v>327</v>
      </c>
      <c r="C481" s="17">
        <v>0</v>
      </c>
      <c r="D481" s="18">
        <f>SUM(D482:D484)</f>
        <v>350</v>
      </c>
      <c r="E481" s="23">
        <v>1</v>
      </c>
      <c r="F481" s="20">
        <v>1</v>
      </c>
    </row>
    <row r="482" ht="18" customHeight="1" spans="1:6">
      <c r="A482" s="15">
        <v>2060901</v>
      </c>
      <c r="B482" s="21" t="s">
        <v>328</v>
      </c>
      <c r="C482" s="22">
        <v>0</v>
      </c>
      <c r="D482" s="18">
        <v>0</v>
      </c>
      <c r="E482" s="19"/>
      <c r="F482" s="20"/>
    </row>
    <row r="483" ht="18" customHeight="1" spans="1:6">
      <c r="A483" s="15">
        <v>2060902</v>
      </c>
      <c r="B483" s="21" t="s">
        <v>329</v>
      </c>
      <c r="C483" s="22">
        <v>0</v>
      </c>
      <c r="D483" s="18">
        <v>350</v>
      </c>
      <c r="E483" s="23">
        <v>1</v>
      </c>
      <c r="F483" s="20">
        <v>1</v>
      </c>
    </row>
    <row r="484" ht="18" customHeight="1" spans="1:6">
      <c r="A484" s="15">
        <v>2060999</v>
      </c>
      <c r="B484" s="21" t="s">
        <v>330</v>
      </c>
      <c r="C484" s="22">
        <v>0</v>
      </c>
      <c r="D484" s="18">
        <v>0</v>
      </c>
      <c r="E484" s="19"/>
      <c r="F484" s="20"/>
    </row>
    <row r="485" ht="18" customHeight="1" spans="1:6">
      <c r="A485" s="15">
        <v>20699</v>
      </c>
      <c r="B485" s="16" t="s">
        <v>331</v>
      </c>
      <c r="C485" s="17">
        <v>0</v>
      </c>
      <c r="D485" s="18">
        <f>SUM(D486:D489)</f>
        <v>254</v>
      </c>
      <c r="E485" s="23">
        <v>1</v>
      </c>
      <c r="F485" s="20">
        <v>1</v>
      </c>
    </row>
    <row r="486" ht="18" customHeight="1" spans="1:6">
      <c r="A486" s="15">
        <v>2069901</v>
      </c>
      <c r="B486" s="21" t="s">
        <v>332</v>
      </c>
      <c r="C486" s="22">
        <v>0</v>
      </c>
      <c r="D486" s="18">
        <v>0</v>
      </c>
      <c r="E486" s="19"/>
      <c r="F486" s="20"/>
    </row>
    <row r="487" ht="18" customHeight="1" spans="1:6">
      <c r="A487" s="15">
        <v>2069902</v>
      </c>
      <c r="B487" s="21" t="s">
        <v>333</v>
      </c>
      <c r="C487" s="22">
        <v>0</v>
      </c>
      <c r="D487" s="18">
        <v>0</v>
      </c>
      <c r="E487" s="19"/>
      <c r="F487" s="20"/>
    </row>
    <row r="488" ht="18" customHeight="1" spans="1:6">
      <c r="A488" s="15">
        <v>2069903</v>
      </c>
      <c r="B488" s="21" t="s">
        <v>334</v>
      </c>
      <c r="C488" s="22">
        <v>0</v>
      </c>
      <c r="D488" s="18">
        <v>0</v>
      </c>
      <c r="E488" s="19"/>
      <c r="F488" s="20"/>
    </row>
    <row r="489" ht="18" customHeight="1" spans="1:6">
      <c r="A489" s="15">
        <v>2069999</v>
      </c>
      <c r="B489" s="21" t="s">
        <v>335</v>
      </c>
      <c r="C489" s="22">
        <v>0</v>
      </c>
      <c r="D489" s="18">
        <v>254</v>
      </c>
      <c r="E489" s="23">
        <v>1</v>
      </c>
      <c r="F489" s="20">
        <v>1</v>
      </c>
    </row>
    <row r="490" ht="18" customHeight="1" spans="1:6">
      <c r="A490" s="15">
        <v>207</v>
      </c>
      <c r="B490" s="16" t="s">
        <v>336</v>
      </c>
      <c r="C490" s="17">
        <v>11275.46</v>
      </c>
      <c r="D490" s="18">
        <f>SUM(D491,D507,D515,D526,D535,D543)</f>
        <v>9929</v>
      </c>
      <c r="E490" s="19">
        <f>D490/C490</f>
        <v>0.880584916269492</v>
      </c>
      <c r="F490" s="20">
        <v>-0.0853905674281503</v>
      </c>
    </row>
    <row r="491" ht="18" customHeight="1" spans="1:6">
      <c r="A491" s="15">
        <v>20701</v>
      </c>
      <c r="B491" s="16" t="s">
        <v>337</v>
      </c>
      <c r="C491" s="17">
        <v>1416.42</v>
      </c>
      <c r="D491" s="18">
        <f>SUM(D492:D506)</f>
        <v>2177</v>
      </c>
      <c r="E491" s="19">
        <f>D491/C491</f>
        <v>1.53697349656175</v>
      </c>
      <c r="F491" s="20">
        <v>0.0153917910447761</v>
      </c>
    </row>
    <row r="492" ht="18" customHeight="1" spans="1:6">
      <c r="A492" s="15">
        <v>2070101</v>
      </c>
      <c r="B492" s="21" t="s">
        <v>10</v>
      </c>
      <c r="C492" s="22">
        <v>145.12</v>
      </c>
      <c r="D492" s="18">
        <v>150</v>
      </c>
      <c r="E492" s="19">
        <f>D492/C492</f>
        <v>1.03362734288864</v>
      </c>
      <c r="F492" s="20">
        <v>-0.720149253731343</v>
      </c>
    </row>
    <row r="493" ht="18" customHeight="1" spans="1:6">
      <c r="A493" s="15">
        <v>2070102</v>
      </c>
      <c r="B493" s="21" t="s">
        <v>11</v>
      </c>
      <c r="C493" s="22">
        <v>0</v>
      </c>
      <c r="D493" s="18">
        <v>0</v>
      </c>
      <c r="E493" s="19"/>
      <c r="F493" s="20"/>
    </row>
    <row r="494" ht="18" customHeight="1" spans="1:6">
      <c r="A494" s="15">
        <v>2070103</v>
      </c>
      <c r="B494" s="21" t="s">
        <v>12</v>
      </c>
      <c r="C494" s="22">
        <v>0</v>
      </c>
      <c r="D494" s="18">
        <v>0</v>
      </c>
      <c r="E494" s="19"/>
      <c r="F494" s="20"/>
    </row>
    <row r="495" ht="18" customHeight="1" spans="1:6">
      <c r="A495" s="15">
        <v>2070104</v>
      </c>
      <c r="B495" s="21" t="s">
        <v>338</v>
      </c>
      <c r="C495" s="22">
        <v>291.68</v>
      </c>
      <c r="D495" s="18">
        <v>481</v>
      </c>
      <c r="E495" s="19">
        <f>D495/C495</f>
        <v>1.64906747120132</v>
      </c>
      <c r="F495" s="20">
        <v>0.453172205438066</v>
      </c>
    </row>
    <row r="496" ht="18" customHeight="1" spans="1:6">
      <c r="A496" s="15">
        <v>2070105</v>
      </c>
      <c r="B496" s="21" t="s">
        <v>339</v>
      </c>
      <c r="C496" s="22">
        <v>0</v>
      </c>
      <c r="D496" s="18">
        <v>0</v>
      </c>
      <c r="E496" s="19"/>
      <c r="F496" s="20"/>
    </row>
    <row r="497" ht="18" customHeight="1" spans="1:6">
      <c r="A497" s="15">
        <v>2070106</v>
      </c>
      <c r="B497" s="21" t="s">
        <v>340</v>
      </c>
      <c r="C497" s="22">
        <v>0</v>
      </c>
      <c r="D497" s="18">
        <v>0</v>
      </c>
      <c r="E497" s="19"/>
      <c r="F497" s="20">
        <v>-1</v>
      </c>
    </row>
    <row r="498" ht="18" customHeight="1" spans="1:6">
      <c r="A498" s="15">
        <v>2070107</v>
      </c>
      <c r="B498" s="21" t="s">
        <v>341</v>
      </c>
      <c r="C498" s="22">
        <v>24.24</v>
      </c>
      <c r="D498" s="18">
        <v>0</v>
      </c>
      <c r="E498" s="19">
        <f>D498/C498</f>
        <v>0</v>
      </c>
      <c r="F498" s="20"/>
    </row>
    <row r="499" ht="18" customHeight="1" spans="1:6">
      <c r="A499" s="15">
        <v>2070108</v>
      </c>
      <c r="B499" s="21" t="s">
        <v>342</v>
      </c>
      <c r="C499" s="22">
        <v>0</v>
      </c>
      <c r="D499" s="18">
        <v>0</v>
      </c>
      <c r="E499" s="19"/>
      <c r="F499" s="20">
        <v>-1</v>
      </c>
    </row>
    <row r="500" ht="18" customHeight="1" spans="1:6">
      <c r="A500" s="15">
        <v>2070109</v>
      </c>
      <c r="B500" s="21" t="s">
        <v>343</v>
      </c>
      <c r="C500" s="22">
        <v>712.36</v>
      </c>
      <c r="D500" s="18">
        <v>732</v>
      </c>
      <c r="E500" s="19">
        <f>D500/C500</f>
        <v>1.02757032960862</v>
      </c>
      <c r="F500" s="20">
        <v>0.247018739352641</v>
      </c>
    </row>
    <row r="501" ht="18" customHeight="1" spans="1:6">
      <c r="A501" s="15">
        <v>2070110</v>
      </c>
      <c r="B501" s="21" t="s">
        <v>344</v>
      </c>
      <c r="C501" s="22">
        <v>0</v>
      </c>
      <c r="D501" s="18">
        <v>0</v>
      </c>
      <c r="E501" s="19"/>
      <c r="F501" s="20"/>
    </row>
    <row r="502" ht="18" customHeight="1" spans="1:6">
      <c r="A502" s="15">
        <v>2070111</v>
      </c>
      <c r="B502" s="21" t="s">
        <v>345</v>
      </c>
      <c r="C502" s="22">
        <v>0</v>
      </c>
      <c r="D502" s="18">
        <v>0</v>
      </c>
      <c r="E502" s="19"/>
      <c r="F502" s="20">
        <v>-1</v>
      </c>
    </row>
    <row r="503" ht="18" customHeight="1" spans="1:6">
      <c r="A503" s="15">
        <v>2070112</v>
      </c>
      <c r="B503" s="21" t="s">
        <v>346</v>
      </c>
      <c r="C503" s="22">
        <v>173.71</v>
      </c>
      <c r="D503" s="18">
        <v>155</v>
      </c>
      <c r="E503" s="19">
        <f>D503/C503</f>
        <v>0.892291750618847</v>
      </c>
      <c r="F503" s="20">
        <v>-0.0988372093023255</v>
      </c>
    </row>
    <row r="504" ht="18" customHeight="1" spans="1:6">
      <c r="A504" s="15">
        <v>2070113</v>
      </c>
      <c r="B504" s="21" t="s">
        <v>347</v>
      </c>
      <c r="C504" s="22">
        <v>5</v>
      </c>
      <c r="D504" s="18">
        <v>56</v>
      </c>
      <c r="E504" s="19">
        <f>D504/C504</f>
        <v>11.2</v>
      </c>
      <c r="F504" s="20">
        <v>10.2</v>
      </c>
    </row>
    <row r="505" ht="18" customHeight="1" spans="1:6">
      <c r="A505" s="15">
        <v>2070114</v>
      </c>
      <c r="B505" s="21" t="s">
        <v>348</v>
      </c>
      <c r="C505" s="22">
        <v>64.31</v>
      </c>
      <c r="D505" s="18">
        <v>52</v>
      </c>
      <c r="E505" s="19">
        <f>D505/C505</f>
        <v>0.808583424039807</v>
      </c>
      <c r="F505" s="20">
        <v>-0.815602836879433</v>
      </c>
    </row>
    <row r="506" ht="18" customHeight="1" spans="1:6">
      <c r="A506" s="15">
        <v>2070199</v>
      </c>
      <c r="B506" s="21" t="s">
        <v>349</v>
      </c>
      <c r="C506" s="22">
        <v>0</v>
      </c>
      <c r="D506" s="18">
        <v>551</v>
      </c>
      <c r="E506" s="23">
        <v>1</v>
      </c>
      <c r="F506" s="20">
        <v>4.24761904761905</v>
      </c>
    </row>
    <row r="507" ht="18" customHeight="1" spans="1:6">
      <c r="A507" s="15">
        <v>20702</v>
      </c>
      <c r="B507" s="16" t="s">
        <v>350</v>
      </c>
      <c r="C507" s="17">
        <v>111.25</v>
      </c>
      <c r="D507" s="18">
        <f>SUM(D508:D514)</f>
        <v>115</v>
      </c>
      <c r="E507" s="19">
        <f>D507/C507</f>
        <v>1.03370786516854</v>
      </c>
      <c r="F507" s="20">
        <v>-0.0336134453781513</v>
      </c>
    </row>
    <row r="508" ht="18" customHeight="1" spans="1:6">
      <c r="A508" s="15">
        <v>2070201</v>
      </c>
      <c r="B508" s="21" t="s">
        <v>10</v>
      </c>
      <c r="C508" s="22">
        <v>0</v>
      </c>
      <c r="D508" s="18">
        <v>0</v>
      </c>
      <c r="E508" s="19"/>
      <c r="F508" s="20"/>
    </row>
    <row r="509" ht="18" customHeight="1" spans="1:6">
      <c r="A509" s="15">
        <v>2070202</v>
      </c>
      <c r="B509" s="21" t="s">
        <v>11</v>
      </c>
      <c r="C509" s="22">
        <v>0</v>
      </c>
      <c r="D509" s="18">
        <v>0</v>
      </c>
      <c r="E509" s="19"/>
      <c r="F509" s="20"/>
    </row>
    <row r="510" ht="18" customHeight="1" spans="1:6">
      <c r="A510" s="15">
        <v>2070203</v>
      </c>
      <c r="B510" s="21" t="s">
        <v>12</v>
      </c>
      <c r="C510" s="22">
        <v>0</v>
      </c>
      <c r="D510" s="18">
        <v>0</v>
      </c>
      <c r="E510" s="19"/>
      <c r="F510" s="20"/>
    </row>
    <row r="511" ht="18" customHeight="1" spans="1:6">
      <c r="A511" s="15">
        <v>2070204</v>
      </c>
      <c r="B511" s="21" t="s">
        <v>351</v>
      </c>
      <c r="C511" s="22">
        <v>111.25</v>
      </c>
      <c r="D511" s="18">
        <v>105</v>
      </c>
      <c r="E511" s="19">
        <f>D511/C511</f>
        <v>0.943820224719101</v>
      </c>
      <c r="F511" s="20">
        <v>-0.117647058823529</v>
      </c>
    </row>
    <row r="512" ht="18" customHeight="1" spans="1:6">
      <c r="A512" s="15">
        <v>2070205</v>
      </c>
      <c r="B512" s="21" t="s">
        <v>352</v>
      </c>
      <c r="C512" s="22">
        <v>0</v>
      </c>
      <c r="D512" s="18">
        <v>2</v>
      </c>
      <c r="E512" s="23">
        <v>1</v>
      </c>
      <c r="F512" s="20">
        <v>1</v>
      </c>
    </row>
    <row r="513" ht="18" customHeight="1" spans="1:6">
      <c r="A513" s="15">
        <v>2070206</v>
      </c>
      <c r="B513" s="21" t="s">
        <v>353</v>
      </c>
      <c r="C513" s="22">
        <v>0</v>
      </c>
      <c r="D513" s="18">
        <v>0</v>
      </c>
      <c r="E513" s="19"/>
      <c r="F513" s="20"/>
    </row>
    <row r="514" ht="18" customHeight="1" spans="1:6">
      <c r="A514" s="15">
        <v>2070299</v>
      </c>
      <c r="B514" s="21" t="s">
        <v>354</v>
      </c>
      <c r="C514" s="22">
        <v>0</v>
      </c>
      <c r="D514" s="18">
        <v>8</v>
      </c>
      <c r="E514" s="23">
        <v>1</v>
      </c>
      <c r="F514" s="20">
        <v>1</v>
      </c>
    </row>
    <row r="515" ht="18" customHeight="1" spans="1:6">
      <c r="A515" s="15">
        <v>20703</v>
      </c>
      <c r="B515" s="16" t="s">
        <v>355</v>
      </c>
      <c r="C515" s="17">
        <v>7860.58</v>
      </c>
      <c r="D515" s="18">
        <f>SUM(D516:D525)</f>
        <v>5722</v>
      </c>
      <c r="E515" s="19">
        <f>D515/C515</f>
        <v>0.727936106495958</v>
      </c>
      <c r="F515" s="20">
        <v>-0.12212335072108</v>
      </c>
    </row>
    <row r="516" ht="18" customHeight="1" spans="1:6">
      <c r="A516" s="15">
        <v>2070301</v>
      </c>
      <c r="B516" s="21" t="s">
        <v>10</v>
      </c>
      <c r="C516" s="22">
        <v>0</v>
      </c>
      <c r="D516" s="18">
        <v>0</v>
      </c>
      <c r="E516" s="19"/>
      <c r="F516" s="20"/>
    </row>
    <row r="517" ht="18" customHeight="1" spans="1:6">
      <c r="A517" s="15">
        <v>2070302</v>
      </c>
      <c r="B517" s="21" t="s">
        <v>11</v>
      </c>
      <c r="C517" s="22">
        <v>0</v>
      </c>
      <c r="D517" s="18">
        <v>0</v>
      </c>
      <c r="E517" s="19"/>
      <c r="F517" s="20"/>
    </row>
    <row r="518" ht="18" customHeight="1" spans="1:6">
      <c r="A518" s="15">
        <v>2070303</v>
      </c>
      <c r="B518" s="21" t="s">
        <v>12</v>
      </c>
      <c r="C518" s="22">
        <v>0</v>
      </c>
      <c r="D518" s="18">
        <v>0</v>
      </c>
      <c r="E518" s="19"/>
      <c r="F518" s="20"/>
    </row>
    <row r="519" ht="18" customHeight="1" spans="1:6">
      <c r="A519" s="15">
        <v>2070304</v>
      </c>
      <c r="B519" s="21" t="s">
        <v>356</v>
      </c>
      <c r="C519" s="22">
        <v>0</v>
      </c>
      <c r="D519" s="18">
        <v>0</v>
      </c>
      <c r="E519" s="19"/>
      <c r="F519" s="20"/>
    </row>
    <row r="520" ht="18" customHeight="1" spans="1:6">
      <c r="A520" s="15">
        <v>2070305</v>
      </c>
      <c r="B520" s="21" t="s">
        <v>357</v>
      </c>
      <c r="C520" s="22">
        <v>125</v>
      </c>
      <c r="D520" s="18">
        <v>56</v>
      </c>
      <c r="E520" s="19">
        <f>D520/C520</f>
        <v>0.448</v>
      </c>
      <c r="F520" s="20">
        <v>1.33333333333333</v>
      </c>
    </row>
    <row r="521" ht="18" customHeight="1" spans="1:6">
      <c r="A521" s="15">
        <v>2070306</v>
      </c>
      <c r="B521" s="21" t="s">
        <v>358</v>
      </c>
      <c r="C521" s="22">
        <v>0</v>
      </c>
      <c r="D521" s="18">
        <v>70</v>
      </c>
      <c r="E521" s="23">
        <v>1</v>
      </c>
      <c r="F521" s="20">
        <v>1.33333333333333</v>
      </c>
    </row>
    <row r="522" ht="18" customHeight="1" spans="1:6">
      <c r="A522" s="15">
        <v>2070307</v>
      </c>
      <c r="B522" s="21" t="s">
        <v>359</v>
      </c>
      <c r="C522" s="22">
        <v>7421.21</v>
      </c>
      <c r="D522" s="18">
        <v>4624</v>
      </c>
      <c r="E522" s="19">
        <f>D522/C522</f>
        <v>0.623078985771862</v>
      </c>
      <c r="F522" s="20">
        <v>-0.257904028245867</v>
      </c>
    </row>
    <row r="523" ht="18" customHeight="1" spans="1:6">
      <c r="A523" s="15">
        <v>2070308</v>
      </c>
      <c r="B523" s="21" t="s">
        <v>360</v>
      </c>
      <c r="C523" s="22">
        <v>314.37</v>
      </c>
      <c r="D523" s="18">
        <v>492</v>
      </c>
      <c r="E523" s="19">
        <f>D523/C523</f>
        <v>1.5650348315679</v>
      </c>
      <c r="F523" s="20">
        <v>1.11158798283262</v>
      </c>
    </row>
    <row r="524" ht="18" customHeight="1" spans="1:6">
      <c r="A524" s="15">
        <v>2070309</v>
      </c>
      <c r="B524" s="21" t="s">
        <v>361</v>
      </c>
      <c r="C524" s="22">
        <v>0</v>
      </c>
      <c r="D524" s="18">
        <v>0</v>
      </c>
      <c r="E524" s="19"/>
      <c r="F524" s="20"/>
    </row>
    <row r="525" ht="18" customHeight="1" spans="1:6">
      <c r="A525" s="15">
        <v>2070399</v>
      </c>
      <c r="B525" s="21" t="s">
        <v>362</v>
      </c>
      <c r="C525" s="22">
        <v>0</v>
      </c>
      <c r="D525" s="18">
        <v>480</v>
      </c>
      <c r="E525" s="23">
        <v>1</v>
      </c>
      <c r="F525" s="20">
        <v>1</v>
      </c>
    </row>
    <row r="526" ht="18" customHeight="1" spans="1:6">
      <c r="A526" s="15">
        <v>20706</v>
      </c>
      <c r="B526" s="24" t="s">
        <v>363</v>
      </c>
      <c r="C526" s="17">
        <v>0</v>
      </c>
      <c r="D526" s="18">
        <f>SUM(D527:D534)</f>
        <v>0</v>
      </c>
      <c r="E526" s="19"/>
      <c r="F526" s="20">
        <v>-1</v>
      </c>
    </row>
    <row r="527" ht="18" customHeight="1" spans="1:6">
      <c r="A527" s="15">
        <v>2070601</v>
      </c>
      <c r="B527" s="25" t="s">
        <v>10</v>
      </c>
      <c r="C527" s="22">
        <v>0</v>
      </c>
      <c r="D527" s="18">
        <v>0</v>
      </c>
      <c r="E527" s="19"/>
      <c r="F527" s="20"/>
    </row>
    <row r="528" ht="18" customHeight="1" spans="1:6">
      <c r="A528" s="15">
        <v>2070602</v>
      </c>
      <c r="B528" s="25" t="s">
        <v>11</v>
      </c>
      <c r="C528" s="22">
        <v>0</v>
      </c>
      <c r="D528" s="18">
        <v>0</v>
      </c>
      <c r="E528" s="19"/>
      <c r="F528" s="20"/>
    </row>
    <row r="529" ht="18" customHeight="1" spans="1:6">
      <c r="A529" s="15">
        <v>2070603</v>
      </c>
      <c r="B529" s="25" t="s">
        <v>12</v>
      </c>
      <c r="C529" s="22">
        <v>0</v>
      </c>
      <c r="D529" s="18">
        <v>0</v>
      </c>
      <c r="E529" s="19"/>
      <c r="F529" s="20"/>
    </row>
    <row r="530" ht="18" customHeight="1" spans="1:6">
      <c r="A530" s="15">
        <v>2070604</v>
      </c>
      <c r="B530" s="25" t="s">
        <v>364</v>
      </c>
      <c r="C530" s="22">
        <v>0</v>
      </c>
      <c r="D530" s="18">
        <v>0</v>
      </c>
      <c r="E530" s="19"/>
      <c r="F530" s="20"/>
    </row>
    <row r="531" ht="18" customHeight="1" spans="1:6">
      <c r="A531" s="15">
        <v>2070605</v>
      </c>
      <c r="B531" s="25" t="s">
        <v>365</v>
      </c>
      <c r="C531" s="22">
        <v>0</v>
      </c>
      <c r="D531" s="18">
        <v>0</v>
      </c>
      <c r="E531" s="19"/>
      <c r="F531" s="20"/>
    </row>
    <row r="532" ht="18" customHeight="1" spans="1:6">
      <c r="A532" s="15">
        <v>2070606</v>
      </c>
      <c r="B532" s="25" t="s">
        <v>366</v>
      </c>
      <c r="C532" s="22">
        <v>0</v>
      </c>
      <c r="D532" s="18">
        <v>0</v>
      </c>
      <c r="E532" s="19"/>
      <c r="F532" s="20"/>
    </row>
    <row r="533" ht="18" customHeight="1" spans="1:6">
      <c r="A533" s="15">
        <v>2070607</v>
      </c>
      <c r="B533" s="25" t="s">
        <v>367</v>
      </c>
      <c r="C533" s="22">
        <v>0</v>
      </c>
      <c r="D533" s="18">
        <v>0</v>
      </c>
      <c r="E533" s="19"/>
      <c r="F533" s="20">
        <v>-1</v>
      </c>
    </row>
    <row r="534" ht="18" customHeight="1" spans="1:6">
      <c r="A534" s="15">
        <v>2070699</v>
      </c>
      <c r="B534" s="25" t="s">
        <v>368</v>
      </c>
      <c r="C534" s="22">
        <v>0</v>
      </c>
      <c r="D534" s="18">
        <v>0</v>
      </c>
      <c r="E534" s="19"/>
      <c r="F534" s="20"/>
    </row>
    <row r="535" ht="18" customHeight="1" spans="1:6">
      <c r="A535" s="15">
        <v>20708</v>
      </c>
      <c r="B535" s="24" t="s">
        <v>369</v>
      </c>
      <c r="C535" s="17">
        <v>1887.21</v>
      </c>
      <c r="D535" s="18">
        <f>SUM(D536:D542)</f>
        <v>1814</v>
      </c>
      <c r="E535" s="19">
        <f>D535/C535</f>
        <v>0.961207284827868</v>
      </c>
      <c r="F535" s="20">
        <v>-0.024731182795699</v>
      </c>
    </row>
    <row r="536" ht="18" customHeight="1" spans="1:6">
      <c r="A536" s="15">
        <v>2070801</v>
      </c>
      <c r="B536" s="25" t="s">
        <v>10</v>
      </c>
      <c r="C536" s="22">
        <v>0</v>
      </c>
      <c r="D536" s="18">
        <v>0</v>
      </c>
      <c r="E536" s="19"/>
      <c r="F536" s="20"/>
    </row>
    <row r="537" ht="18" customHeight="1" spans="1:6">
      <c r="A537" s="15">
        <v>2070802</v>
      </c>
      <c r="B537" s="25" t="s">
        <v>11</v>
      </c>
      <c r="C537" s="22">
        <v>0</v>
      </c>
      <c r="D537" s="18">
        <v>0</v>
      </c>
      <c r="E537" s="19"/>
      <c r="F537" s="20"/>
    </row>
    <row r="538" ht="18" customHeight="1" spans="1:6">
      <c r="A538" s="15">
        <v>2070803</v>
      </c>
      <c r="B538" s="25" t="s">
        <v>12</v>
      </c>
      <c r="C538" s="22">
        <v>0</v>
      </c>
      <c r="D538" s="18">
        <v>0</v>
      </c>
      <c r="E538" s="19"/>
      <c r="F538" s="20"/>
    </row>
    <row r="539" ht="18" customHeight="1" spans="1:6">
      <c r="A539" s="15">
        <v>2070806</v>
      </c>
      <c r="B539" s="25" t="s">
        <v>370</v>
      </c>
      <c r="C539" s="22">
        <v>0</v>
      </c>
      <c r="D539" s="18">
        <v>0</v>
      </c>
      <c r="E539" s="19"/>
      <c r="F539" s="20"/>
    </row>
    <row r="540" ht="18" customHeight="1" spans="1:6">
      <c r="A540" s="15">
        <v>2070807</v>
      </c>
      <c r="B540" s="25" t="s">
        <v>371</v>
      </c>
      <c r="C540" s="22">
        <v>0</v>
      </c>
      <c r="D540" s="18">
        <v>0</v>
      </c>
      <c r="E540" s="19"/>
      <c r="F540" s="20"/>
    </row>
    <row r="541" ht="18" customHeight="1" spans="1:6">
      <c r="A541" s="15">
        <v>2070808</v>
      </c>
      <c r="B541" s="25" t="s">
        <v>372</v>
      </c>
      <c r="C541" s="22">
        <v>1476.21</v>
      </c>
      <c r="D541" s="18">
        <v>1301</v>
      </c>
      <c r="E541" s="19">
        <f>D541/C541</f>
        <v>0.881310924597449</v>
      </c>
      <c r="F541" s="20">
        <v>-0.0850914205344585</v>
      </c>
    </row>
    <row r="542" ht="18" customHeight="1" spans="1:6">
      <c r="A542" s="15">
        <v>2070899</v>
      </c>
      <c r="B542" s="25" t="s">
        <v>373</v>
      </c>
      <c r="C542" s="22">
        <v>411</v>
      </c>
      <c r="D542" s="18">
        <v>513</v>
      </c>
      <c r="E542" s="19">
        <f>D542/C542</f>
        <v>1.24817518248175</v>
      </c>
      <c r="F542" s="20">
        <v>0.171232876712329</v>
      </c>
    </row>
    <row r="543" ht="18" customHeight="1" spans="1:6">
      <c r="A543" s="15">
        <v>20799</v>
      </c>
      <c r="B543" s="16" t="s">
        <v>374</v>
      </c>
      <c r="C543" s="17">
        <v>0</v>
      </c>
      <c r="D543" s="18">
        <f>SUM(D544:D546)</f>
        <v>101</v>
      </c>
      <c r="E543" s="23">
        <v>1</v>
      </c>
      <c r="F543" s="20">
        <v>0.553846153846154</v>
      </c>
    </row>
    <row r="544" ht="18" customHeight="1" spans="1:6">
      <c r="A544" s="15">
        <v>2079902</v>
      </c>
      <c r="B544" s="21" t="s">
        <v>375</v>
      </c>
      <c r="C544" s="22">
        <v>0</v>
      </c>
      <c r="D544" s="18">
        <v>0</v>
      </c>
      <c r="E544" s="19"/>
      <c r="F544" s="20"/>
    </row>
    <row r="545" ht="18" customHeight="1" spans="1:6">
      <c r="A545" s="15">
        <v>2079903</v>
      </c>
      <c r="B545" s="21" t="s">
        <v>376</v>
      </c>
      <c r="C545" s="22">
        <v>0</v>
      </c>
      <c r="D545" s="18">
        <v>0</v>
      </c>
      <c r="E545" s="19"/>
      <c r="F545" s="20"/>
    </row>
    <row r="546" ht="18" customHeight="1" spans="1:6">
      <c r="A546" s="15">
        <v>2079999</v>
      </c>
      <c r="B546" s="21" t="s">
        <v>377</v>
      </c>
      <c r="C546" s="22">
        <v>0</v>
      </c>
      <c r="D546" s="18">
        <v>101</v>
      </c>
      <c r="E546" s="23">
        <v>1</v>
      </c>
      <c r="F546" s="20">
        <v>0.553846153846154</v>
      </c>
    </row>
    <row r="547" ht="18" customHeight="1" spans="1:6">
      <c r="A547" s="15">
        <v>208</v>
      </c>
      <c r="B547" s="16" t="s">
        <v>378</v>
      </c>
      <c r="C547" s="17">
        <v>89833</v>
      </c>
      <c r="D547" s="18">
        <f>SUM(D548,D567,D575,D577,D586,D590,D600,D609,D616,D624,D633,D639,D642,D645,D648,D651,D654,D658,D662,D670,D673)</f>
        <v>121376</v>
      </c>
      <c r="E547" s="19">
        <f>D547/C547</f>
        <v>1.35112931773402</v>
      </c>
      <c r="F547" s="20">
        <v>0.212741297310259</v>
      </c>
    </row>
    <row r="548" ht="18" customHeight="1" spans="1:6">
      <c r="A548" s="15">
        <v>20801</v>
      </c>
      <c r="B548" s="16" t="s">
        <v>379</v>
      </c>
      <c r="C548" s="17">
        <v>2311.42</v>
      </c>
      <c r="D548" s="18">
        <f>SUM(D549:D566)</f>
        <v>2548</v>
      </c>
      <c r="E548" s="19">
        <f>D548/C548</f>
        <v>1.10235266632633</v>
      </c>
      <c r="F548" s="20">
        <v>0.0494233937397035</v>
      </c>
    </row>
    <row r="549" ht="18" customHeight="1" spans="1:6">
      <c r="A549" s="15">
        <v>2080101</v>
      </c>
      <c r="B549" s="21" t="s">
        <v>10</v>
      </c>
      <c r="C549" s="22">
        <v>202.46</v>
      </c>
      <c r="D549" s="18">
        <v>252</v>
      </c>
      <c r="E549" s="19">
        <f>D549/C549</f>
        <v>1.24469030919688</v>
      </c>
      <c r="F549" s="20">
        <v>0.045643153526971</v>
      </c>
    </row>
    <row r="550" ht="18" customHeight="1" spans="1:6">
      <c r="A550" s="15">
        <v>2080102</v>
      </c>
      <c r="B550" s="21" t="s">
        <v>11</v>
      </c>
      <c r="C550" s="22">
        <v>15</v>
      </c>
      <c r="D550" s="18">
        <v>78</v>
      </c>
      <c r="E550" s="19">
        <f>D550/C550</f>
        <v>5.2</v>
      </c>
      <c r="F550" s="20">
        <v>-0.589473684210526</v>
      </c>
    </row>
    <row r="551" ht="18" customHeight="1" spans="1:6">
      <c r="A551" s="15">
        <v>2080103</v>
      </c>
      <c r="B551" s="21" t="s">
        <v>12</v>
      </c>
      <c r="C551" s="22">
        <v>0</v>
      </c>
      <c r="D551" s="18">
        <v>0</v>
      </c>
      <c r="E551" s="19"/>
      <c r="F551" s="20"/>
    </row>
    <row r="552" ht="18" customHeight="1" spans="1:6">
      <c r="A552" s="15">
        <v>2080104</v>
      </c>
      <c r="B552" s="21" t="s">
        <v>380</v>
      </c>
      <c r="C552" s="22">
        <v>0</v>
      </c>
      <c r="D552" s="18">
        <v>0</v>
      </c>
      <c r="E552" s="19"/>
      <c r="F552" s="20"/>
    </row>
    <row r="553" ht="18" customHeight="1" spans="1:6">
      <c r="A553" s="15">
        <v>2080105</v>
      </c>
      <c r="B553" s="21" t="s">
        <v>381</v>
      </c>
      <c r="C553" s="22">
        <v>139.19</v>
      </c>
      <c r="D553" s="18">
        <v>148</v>
      </c>
      <c r="E553" s="19">
        <f>D553/C553</f>
        <v>1.06329477692363</v>
      </c>
      <c r="F553" s="20">
        <v>0.0422535211267605</v>
      </c>
    </row>
    <row r="554" ht="18" customHeight="1" spans="1:6">
      <c r="A554" s="15">
        <v>2080106</v>
      </c>
      <c r="B554" s="21" t="s">
        <v>382</v>
      </c>
      <c r="C554" s="22">
        <v>177.22</v>
      </c>
      <c r="D554" s="18">
        <v>186</v>
      </c>
      <c r="E554" s="19">
        <f>D554/C554</f>
        <v>1.04954294097732</v>
      </c>
      <c r="F554" s="20">
        <v>-0.0158730158730159</v>
      </c>
    </row>
    <row r="555" ht="18" customHeight="1" spans="1:6">
      <c r="A555" s="15">
        <v>2080107</v>
      </c>
      <c r="B555" s="21" t="s">
        <v>383</v>
      </c>
      <c r="C555" s="22">
        <v>600.98</v>
      </c>
      <c r="D555" s="18">
        <v>615</v>
      </c>
      <c r="E555" s="19">
        <f>D555/C555</f>
        <v>1.02332856334653</v>
      </c>
      <c r="F555" s="20">
        <v>-0.0982404692082112</v>
      </c>
    </row>
    <row r="556" ht="18" customHeight="1" spans="1:6">
      <c r="A556" s="15">
        <v>2080108</v>
      </c>
      <c r="B556" s="21" t="s">
        <v>51</v>
      </c>
      <c r="C556" s="22">
        <v>0</v>
      </c>
      <c r="D556" s="18">
        <v>0</v>
      </c>
      <c r="E556" s="19"/>
      <c r="F556" s="20"/>
    </row>
    <row r="557" ht="18" customHeight="1" spans="1:6">
      <c r="A557" s="15">
        <v>2080109</v>
      </c>
      <c r="B557" s="21" t="s">
        <v>384</v>
      </c>
      <c r="C557" s="22">
        <v>292.37</v>
      </c>
      <c r="D557" s="18">
        <v>422</v>
      </c>
      <c r="E557" s="19">
        <f>D557/C557</f>
        <v>1.44337654342101</v>
      </c>
      <c r="F557" s="20">
        <v>0.294478527607362</v>
      </c>
    </row>
    <row r="558" ht="18" customHeight="1" spans="1:6">
      <c r="A558" s="15">
        <v>2080110</v>
      </c>
      <c r="B558" s="21" t="s">
        <v>385</v>
      </c>
      <c r="C558" s="22">
        <v>0</v>
      </c>
      <c r="D558" s="18">
        <v>0</v>
      </c>
      <c r="E558" s="19"/>
      <c r="F558" s="20"/>
    </row>
    <row r="559" ht="18" customHeight="1" spans="1:6">
      <c r="A559" s="15">
        <v>2080111</v>
      </c>
      <c r="B559" s="21" t="s">
        <v>386</v>
      </c>
      <c r="C559" s="22">
        <v>0</v>
      </c>
      <c r="D559" s="18">
        <v>0</v>
      </c>
      <c r="E559" s="19"/>
      <c r="F559" s="20"/>
    </row>
    <row r="560" ht="18" customHeight="1" spans="1:6">
      <c r="A560" s="15">
        <v>2080112</v>
      </c>
      <c r="B560" s="21" t="s">
        <v>387</v>
      </c>
      <c r="C560" s="22">
        <v>83.62</v>
      </c>
      <c r="D560" s="18">
        <v>117</v>
      </c>
      <c r="E560" s="19">
        <f>D560/C560</f>
        <v>1.39918679741689</v>
      </c>
      <c r="F560" s="20">
        <v>0.206185567010309</v>
      </c>
    </row>
    <row r="561" ht="18" customHeight="1" spans="1:6">
      <c r="A561" s="15">
        <v>2080113</v>
      </c>
      <c r="B561" s="21" t="s">
        <v>388</v>
      </c>
      <c r="C561" s="22">
        <v>0</v>
      </c>
      <c r="D561" s="18">
        <v>0</v>
      </c>
      <c r="E561" s="19"/>
      <c r="F561" s="20"/>
    </row>
    <row r="562" ht="18" customHeight="1" spans="1:6">
      <c r="A562" s="15">
        <v>2080114</v>
      </c>
      <c r="B562" s="21" t="s">
        <v>389</v>
      </c>
      <c r="C562" s="22">
        <v>0</v>
      </c>
      <c r="D562" s="18">
        <v>0</v>
      </c>
      <c r="E562" s="19"/>
      <c r="F562" s="20"/>
    </row>
    <row r="563" ht="18" customHeight="1" spans="1:6">
      <c r="A563" s="15">
        <v>2080115</v>
      </c>
      <c r="B563" s="21" t="s">
        <v>390</v>
      </c>
      <c r="C563" s="22">
        <v>0</v>
      </c>
      <c r="D563" s="18">
        <v>0</v>
      </c>
      <c r="E563" s="19"/>
      <c r="F563" s="20"/>
    </row>
    <row r="564" ht="18" customHeight="1" spans="1:6">
      <c r="A564" s="15">
        <v>2080116</v>
      </c>
      <c r="B564" s="21" t="s">
        <v>391</v>
      </c>
      <c r="C564" s="22">
        <v>0</v>
      </c>
      <c r="D564" s="18">
        <v>0</v>
      </c>
      <c r="E564" s="19"/>
      <c r="F564" s="20"/>
    </row>
    <row r="565" ht="18" customHeight="1" spans="1:6">
      <c r="A565" s="15">
        <v>2080150</v>
      </c>
      <c r="B565" s="21" t="s">
        <v>19</v>
      </c>
      <c r="C565" s="22">
        <v>237.58</v>
      </c>
      <c r="D565" s="18">
        <v>149</v>
      </c>
      <c r="E565" s="19">
        <f>D565/C565</f>
        <v>0.627157168111794</v>
      </c>
      <c r="F565" s="20">
        <v>0.273504273504273</v>
      </c>
    </row>
    <row r="566" ht="18" customHeight="1" spans="1:6">
      <c r="A566" s="15">
        <v>2080199</v>
      </c>
      <c r="B566" s="21" t="s">
        <v>392</v>
      </c>
      <c r="C566" s="22">
        <v>563</v>
      </c>
      <c r="D566" s="18">
        <v>581</v>
      </c>
      <c r="E566" s="19">
        <f>D566/C566</f>
        <v>1.03197158081705</v>
      </c>
      <c r="F566" s="20">
        <v>0.308558558558559</v>
      </c>
    </row>
    <row r="567" ht="18" customHeight="1" spans="1:6">
      <c r="A567" s="15">
        <v>20802</v>
      </c>
      <c r="B567" s="16" t="s">
        <v>393</v>
      </c>
      <c r="C567" s="17">
        <v>2374.59</v>
      </c>
      <c r="D567" s="18">
        <f>SUM(D568:D574)</f>
        <v>2844</v>
      </c>
      <c r="E567" s="19">
        <f>D567/C567</f>
        <v>1.19768044167625</v>
      </c>
      <c r="F567" s="20">
        <v>0.507154213036566</v>
      </c>
    </row>
    <row r="568" ht="18" customHeight="1" spans="1:6">
      <c r="A568" s="15">
        <v>2080201</v>
      </c>
      <c r="B568" s="21" t="s">
        <v>10</v>
      </c>
      <c r="C568" s="22">
        <v>151.16</v>
      </c>
      <c r="D568" s="18">
        <v>166</v>
      </c>
      <c r="E568" s="19">
        <f>D568/C568</f>
        <v>1.0981741201376</v>
      </c>
      <c r="F568" s="20">
        <v>0.0849673202614378</v>
      </c>
    </row>
    <row r="569" ht="18" customHeight="1" spans="1:6">
      <c r="A569" s="15">
        <v>2080202</v>
      </c>
      <c r="B569" s="21" t="s">
        <v>11</v>
      </c>
      <c r="C569" s="22">
        <v>29.3</v>
      </c>
      <c r="D569" s="18">
        <v>292</v>
      </c>
      <c r="E569" s="19">
        <f>D569/C569</f>
        <v>9.96587030716723</v>
      </c>
      <c r="F569" s="20">
        <v>2.13978494623656</v>
      </c>
    </row>
    <row r="570" ht="18" customHeight="1" spans="1:6">
      <c r="A570" s="15">
        <v>2080203</v>
      </c>
      <c r="B570" s="21" t="s">
        <v>12</v>
      </c>
      <c r="C570" s="22">
        <v>0</v>
      </c>
      <c r="D570" s="18">
        <v>0</v>
      </c>
      <c r="E570" s="19"/>
      <c r="F570" s="20"/>
    </row>
    <row r="571" ht="18" customHeight="1" spans="1:6">
      <c r="A571" s="15">
        <v>2080206</v>
      </c>
      <c r="B571" s="21" t="s">
        <v>394</v>
      </c>
      <c r="C571" s="22">
        <v>0</v>
      </c>
      <c r="D571" s="18">
        <v>0</v>
      </c>
      <c r="E571" s="19"/>
      <c r="F571" s="20"/>
    </row>
    <row r="572" ht="18" customHeight="1" spans="1:6">
      <c r="A572" s="15">
        <v>2080207</v>
      </c>
      <c r="B572" s="21" t="s">
        <v>395</v>
      </c>
      <c r="C572" s="22">
        <v>6</v>
      </c>
      <c r="D572" s="18">
        <v>0</v>
      </c>
      <c r="E572" s="19">
        <f>D572/C572</f>
        <v>0</v>
      </c>
      <c r="F572" s="20">
        <v>-1</v>
      </c>
    </row>
    <row r="573" ht="18" customHeight="1" spans="1:6">
      <c r="A573" s="15">
        <v>2080208</v>
      </c>
      <c r="B573" s="21" t="s">
        <v>396</v>
      </c>
      <c r="C573" s="22">
        <v>1083.96</v>
      </c>
      <c r="D573" s="18">
        <v>1386</v>
      </c>
      <c r="E573" s="19">
        <f>D573/C573</f>
        <v>1.27864496844902</v>
      </c>
      <c r="F573" s="20">
        <v>1.85773195876289</v>
      </c>
    </row>
    <row r="574" ht="18" customHeight="1" spans="1:6">
      <c r="A574" s="15">
        <v>2080299</v>
      </c>
      <c r="B574" s="21" t="s">
        <v>397</v>
      </c>
      <c r="C574" s="22">
        <v>1104.17</v>
      </c>
      <c r="D574" s="18">
        <v>1000</v>
      </c>
      <c r="E574" s="19">
        <f>D574/C574</f>
        <v>0.905657643297681</v>
      </c>
      <c r="F574" s="20">
        <v>-0.125874125874126</v>
      </c>
    </row>
    <row r="575" ht="18" customHeight="1" spans="1:6">
      <c r="A575" s="15">
        <v>20804</v>
      </c>
      <c r="B575" s="16" t="s">
        <v>398</v>
      </c>
      <c r="C575" s="17">
        <v>0</v>
      </c>
      <c r="D575" s="18">
        <f>D576</f>
        <v>0</v>
      </c>
      <c r="E575" s="19"/>
      <c r="F575" s="20"/>
    </row>
    <row r="576" ht="18" customHeight="1" spans="1:6">
      <c r="A576" s="15">
        <v>2080402</v>
      </c>
      <c r="B576" s="21" t="s">
        <v>399</v>
      </c>
      <c r="C576" s="22">
        <v>0</v>
      </c>
      <c r="D576" s="18">
        <v>0</v>
      </c>
      <c r="E576" s="19"/>
      <c r="F576" s="20"/>
    </row>
    <row r="577" ht="18" customHeight="1" spans="1:6">
      <c r="A577" s="15">
        <v>20805</v>
      </c>
      <c r="B577" s="16" t="s">
        <v>400</v>
      </c>
      <c r="C577" s="17">
        <v>30974</v>
      </c>
      <c r="D577" s="18">
        <f>SUM(D578:D585)</f>
        <v>58248</v>
      </c>
      <c r="E577" s="19">
        <f>D577/C577</f>
        <v>1.88054497320333</v>
      </c>
      <c r="F577" s="20">
        <v>0.269932631303551</v>
      </c>
    </row>
    <row r="578" ht="18" customHeight="1" spans="1:6">
      <c r="A578" s="15">
        <v>2080501</v>
      </c>
      <c r="B578" s="21" t="s">
        <v>401</v>
      </c>
      <c r="C578" s="22">
        <v>10.77</v>
      </c>
      <c r="D578" s="18">
        <v>290</v>
      </c>
      <c r="E578" s="19">
        <f>D578/C578</f>
        <v>26.9266480965645</v>
      </c>
      <c r="F578" s="20">
        <v>3.39393939393939</v>
      </c>
    </row>
    <row r="579" ht="18" customHeight="1" spans="1:6">
      <c r="A579" s="15">
        <v>2080502</v>
      </c>
      <c r="B579" s="21" t="s">
        <v>402</v>
      </c>
      <c r="C579" s="22">
        <v>1898.55</v>
      </c>
      <c r="D579" s="18">
        <v>557</v>
      </c>
      <c r="E579" s="19">
        <f>D579/C579</f>
        <v>0.293381791367096</v>
      </c>
      <c r="F579" s="20">
        <v>1.02545454545455</v>
      </c>
    </row>
    <row r="580" ht="18" customHeight="1" spans="1:6">
      <c r="A580" s="15">
        <v>2080503</v>
      </c>
      <c r="B580" s="21" t="s">
        <v>403</v>
      </c>
      <c r="C580" s="22">
        <v>33.44</v>
      </c>
      <c r="D580" s="18">
        <v>22</v>
      </c>
      <c r="E580" s="19">
        <f>D580/C580</f>
        <v>0.657894736842105</v>
      </c>
      <c r="F580" s="20">
        <v>1</v>
      </c>
    </row>
    <row r="581" ht="18" customHeight="1" spans="1:6">
      <c r="A581" s="15">
        <v>2080505</v>
      </c>
      <c r="B581" s="21" t="s">
        <v>404</v>
      </c>
      <c r="C581" s="22">
        <v>27240</v>
      </c>
      <c r="D581" s="18">
        <v>20175</v>
      </c>
      <c r="E581" s="19">
        <f t="shared" ref="E581:E647" si="2">D581/C581</f>
        <v>0.740638766519824</v>
      </c>
      <c r="F581" s="20">
        <v>-0.363383926035783</v>
      </c>
    </row>
    <row r="582" ht="18" customHeight="1" spans="1:6">
      <c r="A582" s="15">
        <v>2080506</v>
      </c>
      <c r="B582" s="21" t="s">
        <v>405</v>
      </c>
      <c r="C582" s="22">
        <v>0</v>
      </c>
      <c r="D582" s="18">
        <v>2292</v>
      </c>
      <c r="E582" s="23">
        <v>1</v>
      </c>
      <c r="F582" s="20">
        <v>41.4444444444444</v>
      </c>
    </row>
    <row r="583" ht="18" customHeight="1" spans="1:6">
      <c r="A583" s="15">
        <v>2080507</v>
      </c>
      <c r="B583" s="21" t="s">
        <v>406</v>
      </c>
      <c r="C583" s="22">
        <v>0</v>
      </c>
      <c r="D583" s="18">
        <v>34048</v>
      </c>
      <c r="E583" s="23">
        <v>1</v>
      </c>
      <c r="F583" s="20">
        <v>1.4706479936144</v>
      </c>
    </row>
    <row r="584" ht="18" customHeight="1" spans="1:6">
      <c r="A584" s="15">
        <v>2080508</v>
      </c>
      <c r="B584" s="21" t="s">
        <v>407</v>
      </c>
      <c r="C584" s="22">
        <v>0</v>
      </c>
      <c r="D584" s="18">
        <v>36</v>
      </c>
      <c r="E584" s="23">
        <v>1</v>
      </c>
      <c r="F584" s="20">
        <v>1</v>
      </c>
    </row>
    <row r="585" ht="18" customHeight="1" spans="1:6">
      <c r="A585" s="15">
        <v>2080599</v>
      </c>
      <c r="B585" s="21" t="s">
        <v>408</v>
      </c>
      <c r="C585" s="22">
        <v>1791.05</v>
      </c>
      <c r="D585" s="18">
        <v>828</v>
      </c>
      <c r="E585" s="19">
        <f t="shared" si="2"/>
        <v>0.462298651628933</v>
      </c>
      <c r="F585" s="20">
        <v>1</v>
      </c>
    </row>
    <row r="586" ht="18" customHeight="1" spans="1:6">
      <c r="A586" s="15">
        <v>20806</v>
      </c>
      <c r="B586" s="16" t="s">
        <v>409</v>
      </c>
      <c r="C586" s="17">
        <v>3195.75</v>
      </c>
      <c r="D586" s="18">
        <f>SUM(D587:D589)</f>
        <v>2416</v>
      </c>
      <c r="E586" s="19">
        <f t="shared" si="2"/>
        <v>0.756004067902683</v>
      </c>
      <c r="F586" s="20">
        <v>-0.0764525993883792</v>
      </c>
    </row>
    <row r="587" ht="18" customHeight="1" spans="1:6">
      <c r="A587" s="15">
        <v>2080601</v>
      </c>
      <c r="B587" s="21" t="s">
        <v>410</v>
      </c>
      <c r="C587" s="22">
        <v>3148.6</v>
      </c>
      <c r="D587" s="18">
        <v>2416</v>
      </c>
      <c r="E587" s="19">
        <f t="shared" si="2"/>
        <v>0.767325160388744</v>
      </c>
      <c r="F587" s="20">
        <v>-0.0764525993883792</v>
      </c>
    </row>
    <row r="588" ht="18" customHeight="1" spans="1:6">
      <c r="A588" s="15">
        <v>2080602</v>
      </c>
      <c r="B588" s="21" t="s">
        <v>411</v>
      </c>
      <c r="C588" s="22">
        <v>47.15</v>
      </c>
      <c r="D588" s="18">
        <v>0</v>
      </c>
      <c r="E588" s="19">
        <f t="shared" si="2"/>
        <v>0</v>
      </c>
      <c r="F588" s="20"/>
    </row>
    <row r="589" ht="18" customHeight="1" spans="1:6">
      <c r="A589" s="15">
        <v>2080699</v>
      </c>
      <c r="B589" s="21" t="s">
        <v>412</v>
      </c>
      <c r="C589" s="22">
        <v>0</v>
      </c>
      <c r="D589" s="18">
        <v>0</v>
      </c>
      <c r="E589" s="19"/>
      <c r="F589" s="20"/>
    </row>
    <row r="590" ht="18" customHeight="1" spans="1:6">
      <c r="A590" s="15">
        <v>20807</v>
      </c>
      <c r="B590" s="16" t="s">
        <v>413</v>
      </c>
      <c r="C590" s="17">
        <v>2874.48</v>
      </c>
      <c r="D590" s="18">
        <f>SUM(D591:D599)</f>
        <v>6701</v>
      </c>
      <c r="E590" s="19">
        <f t="shared" si="2"/>
        <v>2.33120425259525</v>
      </c>
      <c r="F590" s="20">
        <v>0.0221171446003661</v>
      </c>
    </row>
    <row r="591" ht="18" customHeight="1" spans="1:6">
      <c r="A591" s="15">
        <v>2080701</v>
      </c>
      <c r="B591" s="21" t="s">
        <v>414</v>
      </c>
      <c r="C591" s="22">
        <v>0</v>
      </c>
      <c r="D591" s="18">
        <v>0</v>
      </c>
      <c r="E591" s="19"/>
      <c r="F591" s="20"/>
    </row>
    <row r="592" ht="18" customHeight="1" spans="1:6">
      <c r="A592" s="15">
        <v>2080702</v>
      </c>
      <c r="B592" s="21" t="s">
        <v>415</v>
      </c>
      <c r="C592" s="22">
        <v>0</v>
      </c>
      <c r="D592" s="18">
        <v>0</v>
      </c>
      <c r="E592" s="19"/>
      <c r="F592" s="20"/>
    </row>
    <row r="593" ht="18" customHeight="1" spans="1:6">
      <c r="A593" s="15">
        <v>2080704</v>
      </c>
      <c r="B593" s="21" t="s">
        <v>416</v>
      </c>
      <c r="C593" s="22">
        <v>0</v>
      </c>
      <c r="D593" s="18">
        <v>748</v>
      </c>
      <c r="E593" s="23">
        <v>1</v>
      </c>
      <c r="F593" s="20">
        <v>-0.754673663496228</v>
      </c>
    </row>
    <row r="594" ht="18" customHeight="1" spans="1:6">
      <c r="A594" s="15">
        <v>2080705</v>
      </c>
      <c r="B594" s="21" t="s">
        <v>417</v>
      </c>
      <c r="C594" s="22">
        <v>2849.48</v>
      </c>
      <c r="D594" s="18">
        <v>3262</v>
      </c>
      <c r="E594" s="19">
        <f t="shared" si="2"/>
        <v>1.14477027387453</v>
      </c>
      <c r="F594" s="20">
        <v>-0.0631820792647904</v>
      </c>
    </row>
    <row r="595" ht="18" customHeight="1" spans="1:6">
      <c r="A595" s="15">
        <v>2080709</v>
      </c>
      <c r="B595" s="21" t="s">
        <v>418</v>
      </c>
      <c r="C595" s="22">
        <v>0</v>
      </c>
      <c r="D595" s="18">
        <v>0</v>
      </c>
      <c r="E595" s="19"/>
      <c r="F595" s="20"/>
    </row>
    <row r="596" ht="18" customHeight="1" spans="1:6">
      <c r="A596" s="15">
        <v>2080711</v>
      </c>
      <c r="B596" s="21" t="s">
        <v>419</v>
      </c>
      <c r="C596" s="22">
        <v>0</v>
      </c>
      <c r="D596" s="18">
        <v>0</v>
      </c>
      <c r="E596" s="19"/>
      <c r="F596" s="20"/>
    </row>
    <row r="597" ht="18" customHeight="1" spans="1:6">
      <c r="A597" s="15">
        <v>2080712</v>
      </c>
      <c r="B597" s="21" t="s">
        <v>420</v>
      </c>
      <c r="C597" s="22">
        <v>0</v>
      </c>
      <c r="D597" s="18">
        <v>0</v>
      </c>
      <c r="E597" s="19"/>
      <c r="F597" s="20"/>
    </row>
    <row r="598" ht="18" customHeight="1" spans="1:6">
      <c r="A598" s="15">
        <v>2080713</v>
      </c>
      <c r="B598" s="21" t="s">
        <v>421</v>
      </c>
      <c r="C598" s="22">
        <v>0</v>
      </c>
      <c r="D598" s="18">
        <v>1</v>
      </c>
      <c r="E598" s="23">
        <v>1</v>
      </c>
      <c r="F598" s="20">
        <v>1</v>
      </c>
    </row>
    <row r="599" ht="18" customHeight="1" spans="1:6">
      <c r="A599" s="15">
        <v>2080799</v>
      </c>
      <c r="B599" s="21" t="s">
        <v>422</v>
      </c>
      <c r="C599" s="22">
        <v>25</v>
      </c>
      <c r="D599" s="18">
        <v>2690</v>
      </c>
      <c r="E599" s="19">
        <f t="shared" si="2"/>
        <v>107.6</v>
      </c>
      <c r="F599" s="20">
        <v>106.6</v>
      </c>
    </row>
    <row r="600" ht="18" customHeight="1" spans="1:6">
      <c r="A600" s="15">
        <v>20808</v>
      </c>
      <c r="B600" s="16" t="s">
        <v>423</v>
      </c>
      <c r="C600" s="17">
        <v>5372.9</v>
      </c>
      <c r="D600" s="18">
        <f>SUM(D601:D608)</f>
        <v>7702</v>
      </c>
      <c r="E600" s="19">
        <f t="shared" si="2"/>
        <v>1.43349029388226</v>
      </c>
      <c r="F600" s="20">
        <v>0.0306436504750436</v>
      </c>
    </row>
    <row r="601" ht="18" customHeight="1" spans="1:6">
      <c r="A601" s="15">
        <v>2080801</v>
      </c>
      <c r="B601" s="21" t="s">
        <v>424</v>
      </c>
      <c r="C601" s="22">
        <v>30</v>
      </c>
      <c r="D601" s="18">
        <v>2281</v>
      </c>
      <c r="E601" s="19">
        <f t="shared" si="2"/>
        <v>76.0333333333333</v>
      </c>
      <c r="F601" s="20">
        <v>-0.0883293365307753</v>
      </c>
    </row>
    <row r="602" ht="18" customHeight="1" spans="1:6">
      <c r="A602" s="15">
        <v>2080802</v>
      </c>
      <c r="B602" s="21" t="s">
        <v>425</v>
      </c>
      <c r="C602" s="22">
        <v>398.5</v>
      </c>
      <c r="D602" s="18">
        <v>3524</v>
      </c>
      <c r="E602" s="19">
        <f t="shared" si="2"/>
        <v>8.84316185696361</v>
      </c>
      <c r="F602" s="20">
        <v>0.350709083940207</v>
      </c>
    </row>
    <row r="603" ht="18" customHeight="1" spans="1:6">
      <c r="A603" s="15">
        <v>2080803</v>
      </c>
      <c r="B603" s="21" t="s">
        <v>426</v>
      </c>
      <c r="C603" s="22">
        <v>1027.2</v>
      </c>
      <c r="D603" s="18">
        <v>0</v>
      </c>
      <c r="E603" s="19">
        <f t="shared" si="2"/>
        <v>0</v>
      </c>
      <c r="F603" s="20">
        <v>-1</v>
      </c>
    </row>
    <row r="604" ht="18" customHeight="1" spans="1:6">
      <c r="A604" s="15">
        <v>2080805</v>
      </c>
      <c r="B604" s="21" t="s">
        <v>427</v>
      </c>
      <c r="C604" s="22">
        <v>1090.5</v>
      </c>
      <c r="D604" s="18">
        <v>1386</v>
      </c>
      <c r="E604" s="19">
        <f t="shared" si="2"/>
        <v>1.27097661623109</v>
      </c>
      <c r="F604" s="20">
        <v>0.0769230769230769</v>
      </c>
    </row>
    <row r="605" ht="18" customHeight="1" spans="1:6">
      <c r="A605" s="15">
        <v>2080806</v>
      </c>
      <c r="B605" s="21" t="s">
        <v>428</v>
      </c>
      <c r="C605" s="22">
        <v>1440</v>
      </c>
      <c r="D605" s="18">
        <v>0</v>
      </c>
      <c r="E605" s="19">
        <f t="shared" si="2"/>
        <v>0</v>
      </c>
      <c r="F605" s="20"/>
    </row>
    <row r="606" ht="18" customHeight="1" spans="1:6">
      <c r="A606" s="15">
        <v>2080807</v>
      </c>
      <c r="B606" s="21" t="s">
        <v>429</v>
      </c>
      <c r="C606" s="22">
        <v>0</v>
      </c>
      <c r="D606" s="18">
        <v>0</v>
      </c>
      <c r="E606" s="19"/>
      <c r="F606" s="20"/>
    </row>
    <row r="607" ht="18" customHeight="1" spans="1:6">
      <c r="A607" s="15">
        <v>2080808</v>
      </c>
      <c r="B607" s="21" t="s">
        <v>430</v>
      </c>
      <c r="C607" s="22">
        <v>0</v>
      </c>
      <c r="D607" s="18">
        <v>14</v>
      </c>
      <c r="E607" s="23">
        <v>1</v>
      </c>
      <c r="F607" s="20">
        <v>-0.885245901639344</v>
      </c>
    </row>
    <row r="608" ht="18" customHeight="1" spans="1:6">
      <c r="A608" s="15">
        <v>2080899</v>
      </c>
      <c r="B608" s="21" t="s">
        <v>431</v>
      </c>
      <c r="C608" s="22">
        <v>1386.7</v>
      </c>
      <c r="D608" s="18">
        <v>497</v>
      </c>
      <c r="E608" s="19">
        <f t="shared" si="2"/>
        <v>0.358404846037355</v>
      </c>
      <c r="F608" s="20">
        <v>22.6666666666667</v>
      </c>
    </row>
    <row r="609" ht="18" customHeight="1" spans="1:6">
      <c r="A609" s="15">
        <v>20809</v>
      </c>
      <c r="B609" s="16" t="s">
        <v>432</v>
      </c>
      <c r="C609" s="17">
        <v>1472.51</v>
      </c>
      <c r="D609" s="18">
        <f>SUM(D610:D615)</f>
        <v>1320</v>
      </c>
      <c r="E609" s="19">
        <f t="shared" si="2"/>
        <v>0.896428547174552</v>
      </c>
      <c r="F609" s="20">
        <v>0.204379562043796</v>
      </c>
    </row>
    <row r="610" ht="18" customHeight="1" spans="1:6">
      <c r="A610" s="15">
        <v>2080901</v>
      </c>
      <c r="B610" s="21" t="s">
        <v>433</v>
      </c>
      <c r="C610" s="22">
        <v>437.01</v>
      </c>
      <c r="D610" s="18">
        <v>373</v>
      </c>
      <c r="E610" s="19">
        <f t="shared" si="2"/>
        <v>0.853527379236173</v>
      </c>
      <c r="F610" s="20">
        <v>0.819512195121951</v>
      </c>
    </row>
    <row r="611" ht="18" customHeight="1" spans="1:6">
      <c r="A611" s="15">
        <v>2080902</v>
      </c>
      <c r="B611" s="21" t="s">
        <v>434</v>
      </c>
      <c r="C611" s="22">
        <v>160</v>
      </c>
      <c r="D611" s="18">
        <v>85</v>
      </c>
      <c r="E611" s="19">
        <f t="shared" si="2"/>
        <v>0.53125</v>
      </c>
      <c r="F611" s="20">
        <v>-0.425675675675676</v>
      </c>
    </row>
    <row r="612" ht="18" customHeight="1" spans="1:6">
      <c r="A612" s="15">
        <v>2080903</v>
      </c>
      <c r="B612" s="21" t="s">
        <v>435</v>
      </c>
      <c r="C612" s="22">
        <v>0</v>
      </c>
      <c r="D612" s="18">
        <v>0</v>
      </c>
      <c r="E612" s="19"/>
      <c r="F612" s="20"/>
    </row>
    <row r="613" ht="18" customHeight="1" spans="1:6">
      <c r="A613" s="15">
        <v>2080904</v>
      </c>
      <c r="B613" s="21" t="s">
        <v>436</v>
      </c>
      <c r="C613" s="22">
        <v>0</v>
      </c>
      <c r="D613" s="18">
        <v>113</v>
      </c>
      <c r="E613" s="23">
        <v>1</v>
      </c>
      <c r="F613" s="20">
        <v>1</v>
      </c>
    </row>
    <row r="614" ht="18" customHeight="1" spans="1:6">
      <c r="A614" s="15">
        <v>2080905</v>
      </c>
      <c r="B614" s="21" t="s">
        <v>437</v>
      </c>
      <c r="C614" s="22">
        <v>0</v>
      </c>
      <c r="D614" s="18">
        <v>0</v>
      </c>
      <c r="E614" s="19"/>
      <c r="F614" s="20">
        <v>-1</v>
      </c>
    </row>
    <row r="615" ht="18" customHeight="1" spans="1:6">
      <c r="A615" s="15">
        <v>2080999</v>
      </c>
      <c r="B615" s="21" t="s">
        <v>438</v>
      </c>
      <c r="C615" s="22">
        <v>875.5</v>
      </c>
      <c r="D615" s="18">
        <v>749</v>
      </c>
      <c r="E615" s="19">
        <f t="shared" si="2"/>
        <v>0.855511136493432</v>
      </c>
      <c r="F615" s="20">
        <v>1.92578125</v>
      </c>
    </row>
    <row r="616" ht="18" customHeight="1" spans="1:6">
      <c r="A616" s="15">
        <v>20810</v>
      </c>
      <c r="B616" s="16" t="s">
        <v>439</v>
      </c>
      <c r="C616" s="17">
        <v>2628.48</v>
      </c>
      <c r="D616" s="18">
        <f>SUM(D617:D623)</f>
        <v>6298</v>
      </c>
      <c r="E616" s="19">
        <f t="shared" si="2"/>
        <v>2.39606160214268</v>
      </c>
      <c r="F616" s="20">
        <v>1.09027547295055</v>
      </c>
    </row>
    <row r="617" ht="18" customHeight="1" spans="1:6">
      <c r="A617" s="15">
        <v>2081001</v>
      </c>
      <c r="B617" s="21" t="s">
        <v>440</v>
      </c>
      <c r="C617" s="22">
        <v>0</v>
      </c>
      <c r="D617" s="18">
        <v>215</v>
      </c>
      <c r="E617" s="23">
        <v>1</v>
      </c>
      <c r="F617" s="20">
        <v>-0.250871080139373</v>
      </c>
    </row>
    <row r="618" ht="18" customHeight="1" spans="1:6">
      <c r="A618" s="15">
        <v>2081002</v>
      </c>
      <c r="B618" s="21" t="s">
        <v>441</v>
      </c>
      <c r="C618" s="22">
        <v>469.46</v>
      </c>
      <c r="D618" s="18">
        <v>983</v>
      </c>
      <c r="E618" s="19">
        <f t="shared" si="2"/>
        <v>2.0938951135347</v>
      </c>
      <c r="F618" s="20">
        <v>1.17477876106195</v>
      </c>
    </row>
    <row r="619" ht="18" customHeight="1" spans="1:6">
      <c r="A619" s="15">
        <v>2081003</v>
      </c>
      <c r="B619" s="21" t="s">
        <v>442</v>
      </c>
      <c r="C619" s="22">
        <v>0</v>
      </c>
      <c r="D619" s="18">
        <v>0</v>
      </c>
      <c r="E619" s="19"/>
      <c r="F619" s="20"/>
    </row>
    <row r="620" ht="18" customHeight="1" spans="1:6">
      <c r="A620" s="15">
        <v>2081004</v>
      </c>
      <c r="B620" s="21" t="s">
        <v>443</v>
      </c>
      <c r="C620" s="22">
        <v>961.73</v>
      </c>
      <c r="D620" s="18">
        <v>3594</v>
      </c>
      <c r="E620" s="19">
        <f t="shared" si="2"/>
        <v>3.73701558649517</v>
      </c>
      <c r="F620" s="20">
        <v>2.39056603773585</v>
      </c>
    </row>
    <row r="621" ht="18" customHeight="1" spans="1:6">
      <c r="A621" s="15">
        <v>2081005</v>
      </c>
      <c r="B621" s="21" t="s">
        <v>444</v>
      </c>
      <c r="C621" s="22">
        <v>751.75</v>
      </c>
      <c r="D621" s="18">
        <v>1153</v>
      </c>
      <c r="E621" s="19">
        <f t="shared" si="2"/>
        <v>1.53375457266378</v>
      </c>
      <c r="F621" s="20">
        <v>0.967576791808874</v>
      </c>
    </row>
    <row r="622" ht="18" customHeight="1" spans="1:6">
      <c r="A622" s="15">
        <v>2081006</v>
      </c>
      <c r="B622" s="21" t="s">
        <v>445</v>
      </c>
      <c r="C622" s="22">
        <v>445.54</v>
      </c>
      <c r="D622" s="18">
        <v>272</v>
      </c>
      <c r="E622" s="19">
        <f t="shared" si="2"/>
        <v>0.610495129505768</v>
      </c>
      <c r="F622" s="20">
        <v>-0.501831501831502</v>
      </c>
    </row>
    <row r="623" ht="18" customHeight="1" spans="1:6">
      <c r="A623" s="15">
        <v>2081099</v>
      </c>
      <c r="B623" s="21" t="s">
        <v>446</v>
      </c>
      <c r="C623" s="22">
        <v>0</v>
      </c>
      <c r="D623" s="18">
        <v>81</v>
      </c>
      <c r="E623" s="23">
        <v>1</v>
      </c>
      <c r="F623" s="20">
        <v>-0.0121951219512195</v>
      </c>
    </row>
    <row r="624" ht="18" customHeight="1" spans="1:6">
      <c r="A624" s="15">
        <v>20811</v>
      </c>
      <c r="B624" s="16" t="s">
        <v>447</v>
      </c>
      <c r="C624" s="17">
        <v>2143.14</v>
      </c>
      <c r="D624" s="18">
        <f>SUM(D625:D632)</f>
        <v>3474</v>
      </c>
      <c r="E624" s="19">
        <f t="shared" si="2"/>
        <v>1.62098602984406</v>
      </c>
      <c r="F624" s="20">
        <v>0.14956982131039</v>
      </c>
    </row>
    <row r="625" ht="18" customHeight="1" spans="1:6">
      <c r="A625" s="15">
        <v>2081101</v>
      </c>
      <c r="B625" s="21" t="s">
        <v>10</v>
      </c>
      <c r="C625" s="22">
        <v>89.59</v>
      </c>
      <c r="D625" s="18">
        <v>104</v>
      </c>
      <c r="E625" s="19">
        <f t="shared" si="2"/>
        <v>1.16084384417904</v>
      </c>
      <c r="F625" s="20">
        <v>0</v>
      </c>
    </row>
    <row r="626" ht="18" customHeight="1" spans="1:6">
      <c r="A626" s="15">
        <v>2081102</v>
      </c>
      <c r="B626" s="21" t="s">
        <v>11</v>
      </c>
      <c r="C626" s="22">
        <v>65.8</v>
      </c>
      <c r="D626" s="18">
        <v>78</v>
      </c>
      <c r="E626" s="19">
        <f t="shared" si="2"/>
        <v>1.1854103343465</v>
      </c>
      <c r="F626" s="20">
        <v>-0.0126582278481012</v>
      </c>
    </row>
    <row r="627" ht="18" customHeight="1" spans="1:6">
      <c r="A627" s="15">
        <v>2081103</v>
      </c>
      <c r="B627" s="21" t="s">
        <v>12</v>
      </c>
      <c r="C627" s="22">
        <v>0</v>
      </c>
      <c r="D627" s="18">
        <v>0</v>
      </c>
      <c r="E627" s="19"/>
      <c r="F627" s="20"/>
    </row>
    <row r="628" ht="18" customHeight="1" spans="1:6">
      <c r="A628" s="15">
        <v>2081104</v>
      </c>
      <c r="B628" s="21" t="s">
        <v>448</v>
      </c>
      <c r="C628" s="22">
        <v>11.7</v>
      </c>
      <c r="D628" s="18">
        <v>112</v>
      </c>
      <c r="E628" s="19">
        <f t="shared" si="2"/>
        <v>9.57264957264957</v>
      </c>
      <c r="F628" s="20">
        <v>-0.17037037037037</v>
      </c>
    </row>
    <row r="629" ht="18" customHeight="1" spans="1:6">
      <c r="A629" s="15">
        <v>2081105</v>
      </c>
      <c r="B629" s="21" t="s">
        <v>449</v>
      </c>
      <c r="C629" s="22">
        <v>140.45</v>
      </c>
      <c r="D629" s="18">
        <v>817</v>
      </c>
      <c r="E629" s="19">
        <f t="shared" si="2"/>
        <v>5.81701673193307</v>
      </c>
      <c r="F629" s="20">
        <v>0.0460947503201024</v>
      </c>
    </row>
    <row r="630" ht="18" customHeight="1" spans="1:6">
      <c r="A630" s="15">
        <v>2081106</v>
      </c>
      <c r="B630" s="21" t="s">
        <v>450</v>
      </c>
      <c r="C630" s="22">
        <v>0</v>
      </c>
      <c r="D630" s="18">
        <v>0</v>
      </c>
      <c r="E630" s="19"/>
      <c r="F630" s="20"/>
    </row>
    <row r="631" ht="18" customHeight="1" spans="1:6">
      <c r="A631" s="15">
        <v>2081107</v>
      </c>
      <c r="B631" s="21" t="s">
        <v>451</v>
      </c>
      <c r="C631" s="22">
        <v>1000</v>
      </c>
      <c r="D631" s="18">
        <v>1561</v>
      </c>
      <c r="E631" s="19">
        <f t="shared" si="2"/>
        <v>1.561</v>
      </c>
      <c r="F631" s="20">
        <v>-0.0607701564380265</v>
      </c>
    </row>
    <row r="632" ht="18" customHeight="1" spans="1:6">
      <c r="A632" s="15">
        <v>2081199</v>
      </c>
      <c r="B632" s="21" t="s">
        <v>452</v>
      </c>
      <c r="C632" s="22">
        <v>835.6</v>
      </c>
      <c r="D632" s="18">
        <v>802</v>
      </c>
      <c r="E632" s="19">
        <f t="shared" si="2"/>
        <v>0.959789372905696</v>
      </c>
      <c r="F632" s="20">
        <v>2.0727969348659</v>
      </c>
    </row>
    <row r="633" ht="18" customHeight="1" spans="1:6">
      <c r="A633" s="15">
        <v>20816</v>
      </c>
      <c r="B633" s="16" t="s">
        <v>453</v>
      </c>
      <c r="C633" s="17">
        <v>30.43</v>
      </c>
      <c r="D633" s="18">
        <f>SUM(D634:D638)</f>
        <v>29</v>
      </c>
      <c r="E633" s="19">
        <f t="shared" si="2"/>
        <v>0.953006901084456</v>
      </c>
      <c r="F633" s="20">
        <v>0.380952380952381</v>
      </c>
    </row>
    <row r="634" ht="18" customHeight="1" spans="1:6">
      <c r="A634" s="15">
        <v>2081601</v>
      </c>
      <c r="B634" s="21" t="s">
        <v>10</v>
      </c>
      <c r="C634" s="22">
        <v>30.43</v>
      </c>
      <c r="D634" s="18">
        <v>29</v>
      </c>
      <c r="E634" s="19">
        <f t="shared" si="2"/>
        <v>0.953006901084456</v>
      </c>
      <c r="F634" s="20">
        <v>0.380952380952381</v>
      </c>
    </row>
    <row r="635" ht="18" customHeight="1" spans="1:6">
      <c r="A635" s="15">
        <v>2081602</v>
      </c>
      <c r="B635" s="21" t="s">
        <v>11</v>
      </c>
      <c r="C635" s="22">
        <v>0</v>
      </c>
      <c r="D635" s="18">
        <v>0</v>
      </c>
      <c r="E635" s="19"/>
      <c r="F635" s="20"/>
    </row>
    <row r="636" ht="18" customHeight="1" spans="1:6">
      <c r="A636" s="15">
        <v>2081603</v>
      </c>
      <c r="B636" s="21" t="s">
        <v>12</v>
      </c>
      <c r="C636" s="22">
        <v>0</v>
      </c>
      <c r="D636" s="18">
        <v>0</v>
      </c>
      <c r="E636" s="19"/>
      <c r="F636" s="20"/>
    </row>
    <row r="637" ht="18" customHeight="1" spans="1:6">
      <c r="A637" s="15">
        <v>2081650</v>
      </c>
      <c r="B637" s="21" t="s">
        <v>19</v>
      </c>
      <c r="C637" s="22">
        <v>0</v>
      </c>
      <c r="D637" s="18">
        <v>0</v>
      </c>
      <c r="E637" s="19"/>
      <c r="F637" s="20"/>
    </row>
    <row r="638" ht="18" customHeight="1" spans="1:6">
      <c r="A638" s="15">
        <v>2081699</v>
      </c>
      <c r="B638" s="21" t="s">
        <v>454</v>
      </c>
      <c r="C638" s="22">
        <v>0</v>
      </c>
      <c r="D638" s="18">
        <v>0</v>
      </c>
      <c r="E638" s="19"/>
      <c r="F638" s="20"/>
    </row>
    <row r="639" ht="18" customHeight="1" spans="1:6">
      <c r="A639" s="15">
        <v>20819</v>
      </c>
      <c r="B639" s="16" t="s">
        <v>455</v>
      </c>
      <c r="C639" s="17">
        <v>2684.56</v>
      </c>
      <c r="D639" s="18">
        <f>SUM(D640:D641)</f>
        <v>8200</v>
      </c>
      <c r="E639" s="19">
        <f t="shared" si="2"/>
        <v>3.05450427630599</v>
      </c>
      <c r="F639" s="20">
        <v>-0.0938225218256161</v>
      </c>
    </row>
    <row r="640" ht="18" customHeight="1" spans="1:6">
      <c r="A640" s="15">
        <v>2081901</v>
      </c>
      <c r="B640" s="21" t="s">
        <v>456</v>
      </c>
      <c r="C640" s="22">
        <v>1304.56</v>
      </c>
      <c r="D640" s="18">
        <v>4526</v>
      </c>
      <c r="E640" s="19">
        <f t="shared" si="2"/>
        <v>3.46936898264549</v>
      </c>
      <c r="F640" s="20">
        <v>-0.195949546988808</v>
      </c>
    </row>
    <row r="641" ht="18" customHeight="1" spans="1:6">
      <c r="A641" s="15">
        <v>2081902</v>
      </c>
      <c r="B641" s="21" t="s">
        <v>457</v>
      </c>
      <c r="C641" s="22">
        <v>1380</v>
      </c>
      <c r="D641" s="18">
        <v>3674</v>
      </c>
      <c r="E641" s="19">
        <f t="shared" si="2"/>
        <v>2.66231884057971</v>
      </c>
      <c r="F641" s="20">
        <v>0.0742690058479532</v>
      </c>
    </row>
    <row r="642" ht="18" customHeight="1" spans="1:6">
      <c r="A642" s="15">
        <v>20820</v>
      </c>
      <c r="B642" s="16" t="s">
        <v>458</v>
      </c>
      <c r="C642" s="17">
        <v>185</v>
      </c>
      <c r="D642" s="18">
        <f>SUM(D643:D644)</f>
        <v>487</v>
      </c>
      <c r="E642" s="19">
        <f t="shared" si="2"/>
        <v>2.63243243243243</v>
      </c>
      <c r="F642" s="20">
        <v>-0.297258297258297</v>
      </c>
    </row>
    <row r="643" ht="18" customHeight="1" spans="1:6">
      <c r="A643" s="15">
        <v>2082001</v>
      </c>
      <c r="B643" s="21" t="s">
        <v>459</v>
      </c>
      <c r="C643" s="22">
        <v>120</v>
      </c>
      <c r="D643" s="18">
        <v>473</v>
      </c>
      <c r="E643" s="19">
        <f t="shared" si="2"/>
        <v>3.94166666666667</v>
      </c>
      <c r="F643" s="20">
        <v>-0.309489051094891</v>
      </c>
    </row>
    <row r="644" ht="18" customHeight="1" spans="1:6">
      <c r="A644" s="15">
        <v>2082002</v>
      </c>
      <c r="B644" s="21" t="s">
        <v>460</v>
      </c>
      <c r="C644" s="22">
        <v>65</v>
      </c>
      <c r="D644" s="18">
        <v>14</v>
      </c>
      <c r="E644" s="19">
        <f t="shared" si="2"/>
        <v>0.215384615384615</v>
      </c>
      <c r="F644" s="20">
        <v>0.75</v>
      </c>
    </row>
    <row r="645" ht="18" customHeight="1" spans="1:6">
      <c r="A645" s="15">
        <v>20821</v>
      </c>
      <c r="B645" s="16" t="s">
        <v>461</v>
      </c>
      <c r="C645" s="17">
        <v>1160.7</v>
      </c>
      <c r="D645" s="18">
        <f>SUM(D646:D647)</f>
        <v>4336</v>
      </c>
      <c r="E645" s="19">
        <f t="shared" si="2"/>
        <v>3.73567674679073</v>
      </c>
      <c r="F645" s="20">
        <v>0.185671315285753</v>
      </c>
    </row>
    <row r="646" ht="18" customHeight="1" spans="1:6">
      <c r="A646" s="15">
        <v>2082101</v>
      </c>
      <c r="B646" s="21" t="s">
        <v>462</v>
      </c>
      <c r="C646" s="22">
        <v>39.1</v>
      </c>
      <c r="D646" s="18">
        <v>150</v>
      </c>
      <c r="E646" s="19">
        <f t="shared" si="2"/>
        <v>3.83631713554987</v>
      </c>
      <c r="F646" s="20">
        <v>1.30769230769231</v>
      </c>
    </row>
    <row r="647" ht="18" customHeight="1" spans="1:6">
      <c r="A647" s="15">
        <v>2082102</v>
      </c>
      <c r="B647" s="21" t="s">
        <v>463</v>
      </c>
      <c r="C647" s="22">
        <v>1121.6</v>
      </c>
      <c r="D647" s="18">
        <v>4186</v>
      </c>
      <c r="E647" s="19">
        <f t="shared" si="2"/>
        <v>3.73216833095578</v>
      </c>
      <c r="F647" s="20">
        <v>0.165367483296214</v>
      </c>
    </row>
    <row r="648" ht="18" customHeight="1" spans="1:6">
      <c r="A648" s="15">
        <v>20824</v>
      </c>
      <c r="B648" s="16" t="s">
        <v>464</v>
      </c>
      <c r="C648" s="17">
        <v>0</v>
      </c>
      <c r="D648" s="18">
        <f>SUM(D649:D650)</f>
        <v>0</v>
      </c>
      <c r="E648" s="19"/>
      <c r="F648" s="20"/>
    </row>
    <row r="649" ht="18" customHeight="1" spans="1:6">
      <c r="A649" s="15">
        <v>2082401</v>
      </c>
      <c r="B649" s="21" t="s">
        <v>465</v>
      </c>
      <c r="C649" s="22">
        <v>0</v>
      </c>
      <c r="D649" s="18">
        <v>0</v>
      </c>
      <c r="E649" s="19"/>
      <c r="F649" s="20"/>
    </row>
    <row r="650" ht="18" customHeight="1" spans="1:6">
      <c r="A650" s="15">
        <v>2082402</v>
      </c>
      <c r="B650" s="21" t="s">
        <v>466</v>
      </c>
      <c r="C650" s="22">
        <v>0</v>
      </c>
      <c r="D650" s="18">
        <v>0</v>
      </c>
      <c r="E650" s="19"/>
      <c r="F650" s="20"/>
    </row>
    <row r="651" ht="18" customHeight="1" spans="1:6">
      <c r="A651" s="15">
        <v>20825</v>
      </c>
      <c r="B651" s="16" t="s">
        <v>467</v>
      </c>
      <c r="C651" s="17">
        <v>464</v>
      </c>
      <c r="D651" s="18">
        <f>SUM(D652:D653)</f>
        <v>435</v>
      </c>
      <c r="E651" s="19">
        <f>D651/C651</f>
        <v>0.9375</v>
      </c>
      <c r="F651" s="20">
        <v>-0.145383104125737</v>
      </c>
    </row>
    <row r="652" ht="18" customHeight="1" spans="1:6">
      <c r="A652" s="15">
        <v>2082501</v>
      </c>
      <c r="B652" s="21" t="s">
        <v>468</v>
      </c>
      <c r="C652" s="22">
        <v>0</v>
      </c>
      <c r="D652" s="18">
        <v>47</v>
      </c>
      <c r="E652" s="23">
        <v>1</v>
      </c>
      <c r="F652" s="20">
        <v>1.23809523809524</v>
      </c>
    </row>
    <row r="653" ht="18" customHeight="1" spans="1:6">
      <c r="A653" s="15">
        <v>2082502</v>
      </c>
      <c r="B653" s="21" t="s">
        <v>469</v>
      </c>
      <c r="C653" s="22">
        <v>464</v>
      </c>
      <c r="D653" s="18">
        <v>388</v>
      </c>
      <c r="E653" s="19">
        <f>D653/C653</f>
        <v>0.836206896551724</v>
      </c>
      <c r="F653" s="20">
        <v>-0.204918032786885</v>
      </c>
    </row>
    <row r="654" ht="18" customHeight="1" spans="1:6">
      <c r="A654" s="15">
        <v>20826</v>
      </c>
      <c r="B654" s="16" t="s">
        <v>470</v>
      </c>
      <c r="C654" s="17">
        <v>31358.98</v>
      </c>
      <c r="D654" s="18">
        <f>SUM(D655:D657)</f>
        <v>14816</v>
      </c>
      <c r="E654" s="19">
        <f>D654/C654</f>
        <v>0.472464346735768</v>
      </c>
      <c r="F654" s="20">
        <v>0.277571785806674</v>
      </c>
    </row>
    <row r="655" ht="18" customHeight="1" spans="1:6">
      <c r="A655" s="15">
        <v>2082601</v>
      </c>
      <c r="B655" s="21" t="s">
        <v>471</v>
      </c>
      <c r="C655" s="22">
        <v>2784</v>
      </c>
      <c r="D655" s="18">
        <v>1252</v>
      </c>
      <c r="E655" s="19">
        <f>D655/C655</f>
        <v>0.449712643678161</v>
      </c>
      <c r="F655" s="20">
        <v>7.02564102564103</v>
      </c>
    </row>
    <row r="656" ht="18" customHeight="1" spans="1:6">
      <c r="A656" s="15">
        <v>2082602</v>
      </c>
      <c r="B656" s="21" t="s">
        <v>472</v>
      </c>
      <c r="C656" s="22">
        <v>1434.18</v>
      </c>
      <c r="D656" s="18">
        <v>12106</v>
      </c>
      <c r="E656" s="19">
        <f>D656/C656</f>
        <v>8.44106039688184</v>
      </c>
      <c r="F656" s="20">
        <v>0.277004219409283</v>
      </c>
    </row>
    <row r="657" ht="18" customHeight="1" spans="1:6">
      <c r="A657" s="15">
        <v>2082699</v>
      </c>
      <c r="B657" s="21" t="s">
        <v>473</v>
      </c>
      <c r="C657" s="22">
        <v>27140.8</v>
      </c>
      <c r="D657" s="18">
        <v>1458</v>
      </c>
      <c r="E657" s="19">
        <f>D657/C657</f>
        <v>0.0537198608736662</v>
      </c>
      <c r="F657" s="20">
        <v>-0.256501784803672</v>
      </c>
    </row>
    <row r="658" ht="18" customHeight="1" spans="1:6">
      <c r="A658" s="15">
        <v>20827</v>
      </c>
      <c r="B658" s="16" t="s">
        <v>474</v>
      </c>
      <c r="C658" s="17">
        <v>0</v>
      </c>
      <c r="D658" s="18">
        <f>SUM(D659:D661)</f>
        <v>0</v>
      </c>
      <c r="E658" s="19"/>
      <c r="F658" s="20"/>
    </row>
    <row r="659" ht="18" customHeight="1" spans="1:6">
      <c r="A659" s="15">
        <v>2082701</v>
      </c>
      <c r="B659" s="21" t="s">
        <v>475</v>
      </c>
      <c r="C659" s="22">
        <v>0</v>
      </c>
      <c r="D659" s="18">
        <v>0</v>
      </c>
      <c r="E659" s="19"/>
      <c r="F659" s="20"/>
    </row>
    <row r="660" ht="18" customHeight="1" spans="1:6">
      <c r="A660" s="15">
        <v>2082702</v>
      </c>
      <c r="B660" s="21" t="s">
        <v>476</v>
      </c>
      <c r="C660" s="22">
        <v>0</v>
      </c>
      <c r="D660" s="18">
        <v>0</v>
      </c>
      <c r="E660" s="19"/>
      <c r="F660" s="20"/>
    </row>
    <row r="661" ht="18" customHeight="1" spans="1:6">
      <c r="A661" s="15">
        <v>2082799</v>
      </c>
      <c r="B661" s="21" t="s">
        <v>477</v>
      </c>
      <c r="C661" s="22">
        <v>0</v>
      </c>
      <c r="D661" s="18">
        <v>0</v>
      </c>
      <c r="E661" s="19"/>
      <c r="F661" s="20"/>
    </row>
    <row r="662" ht="18" customHeight="1" spans="1:6">
      <c r="A662" s="15">
        <v>20828</v>
      </c>
      <c r="B662" s="16" t="s">
        <v>478</v>
      </c>
      <c r="C662" s="17">
        <v>602.25</v>
      </c>
      <c r="D662" s="18">
        <f>SUM(D663:D669)</f>
        <v>1113</v>
      </c>
      <c r="E662" s="19">
        <f>D662/C662</f>
        <v>1.8480697384807</v>
      </c>
      <c r="F662" s="20">
        <v>0.969911504424779</v>
      </c>
    </row>
    <row r="663" ht="18" customHeight="1" spans="1:6">
      <c r="A663" s="15">
        <v>2082801</v>
      </c>
      <c r="B663" s="21" t="s">
        <v>10</v>
      </c>
      <c r="C663" s="22">
        <v>329.33</v>
      </c>
      <c r="D663" s="18">
        <v>221</v>
      </c>
      <c r="E663" s="19">
        <f>D663/C663</f>
        <v>0.671059423678377</v>
      </c>
      <c r="F663" s="20">
        <v>-0.268211920529801</v>
      </c>
    </row>
    <row r="664" ht="18" customHeight="1" spans="1:6">
      <c r="A664" s="15">
        <v>2082802</v>
      </c>
      <c r="B664" s="21" t="s">
        <v>11</v>
      </c>
      <c r="C664" s="22">
        <v>0</v>
      </c>
      <c r="D664" s="18">
        <v>74</v>
      </c>
      <c r="E664" s="23">
        <v>1</v>
      </c>
      <c r="F664" s="20">
        <v>1</v>
      </c>
    </row>
    <row r="665" ht="18" customHeight="1" spans="1:6">
      <c r="A665" s="15">
        <v>2082803</v>
      </c>
      <c r="B665" s="21" t="s">
        <v>12</v>
      </c>
      <c r="C665" s="22">
        <v>0</v>
      </c>
      <c r="D665" s="18">
        <v>0</v>
      </c>
      <c r="E665" s="19"/>
      <c r="F665" s="20"/>
    </row>
    <row r="666" ht="18" customHeight="1" spans="1:6">
      <c r="A666" s="15">
        <v>2082804</v>
      </c>
      <c r="B666" s="21" t="s">
        <v>479</v>
      </c>
      <c r="C666" s="22">
        <v>170</v>
      </c>
      <c r="D666" s="18">
        <v>161</v>
      </c>
      <c r="E666" s="19">
        <f>D666/C666</f>
        <v>0.947058823529412</v>
      </c>
      <c r="F666" s="20">
        <v>-0.0473372781065089</v>
      </c>
    </row>
    <row r="667" ht="18" customHeight="1" spans="1:6">
      <c r="A667" s="15">
        <v>2082805</v>
      </c>
      <c r="B667" s="21" t="s">
        <v>480</v>
      </c>
      <c r="C667" s="22">
        <v>0</v>
      </c>
      <c r="D667" s="18">
        <v>0</v>
      </c>
      <c r="E667" s="19"/>
      <c r="F667" s="20"/>
    </row>
    <row r="668" ht="18" customHeight="1" spans="1:6">
      <c r="A668" s="15">
        <v>2082850</v>
      </c>
      <c r="B668" s="21" t="s">
        <v>19</v>
      </c>
      <c r="C668" s="22">
        <v>98.62</v>
      </c>
      <c r="D668" s="18">
        <v>82</v>
      </c>
      <c r="E668" s="19">
        <f>D668/C668</f>
        <v>0.831474345974447</v>
      </c>
      <c r="F668" s="20">
        <v>-0.0574712643678161</v>
      </c>
    </row>
    <row r="669" ht="18" customHeight="1" spans="1:6">
      <c r="A669" s="15">
        <v>2082899</v>
      </c>
      <c r="B669" s="21" t="s">
        <v>481</v>
      </c>
      <c r="C669" s="22">
        <v>4.3</v>
      </c>
      <c r="D669" s="18">
        <v>575</v>
      </c>
      <c r="E669" s="19">
        <f>D669/C669</f>
        <v>133.720930232558</v>
      </c>
      <c r="F669" s="20">
        <v>81.1428571428571</v>
      </c>
    </row>
    <row r="670" ht="18" customHeight="1" spans="1:6">
      <c r="A670" s="15">
        <v>20830</v>
      </c>
      <c r="B670" s="16" t="s">
        <v>482</v>
      </c>
      <c r="C670" s="17">
        <v>0</v>
      </c>
      <c r="D670" s="18">
        <f>SUM(D671:D672)</f>
        <v>0</v>
      </c>
      <c r="E670" s="19"/>
      <c r="F670" s="20"/>
    </row>
    <row r="671" ht="18" customHeight="1" spans="1:6">
      <c r="A671" s="15">
        <v>2083001</v>
      </c>
      <c r="B671" s="21" t="s">
        <v>483</v>
      </c>
      <c r="C671" s="22">
        <v>0</v>
      </c>
      <c r="D671" s="18">
        <v>0</v>
      </c>
      <c r="E671" s="19"/>
      <c r="F671" s="20"/>
    </row>
    <row r="672" ht="18" customHeight="1" spans="1:6">
      <c r="A672" s="15">
        <v>2083099</v>
      </c>
      <c r="B672" s="21" t="s">
        <v>484</v>
      </c>
      <c r="C672" s="22">
        <v>0</v>
      </c>
      <c r="D672" s="18">
        <v>0</v>
      </c>
      <c r="E672" s="19"/>
      <c r="F672" s="20"/>
    </row>
    <row r="673" ht="18" customHeight="1" spans="1:6">
      <c r="A673" s="15">
        <v>20899</v>
      </c>
      <c r="B673" s="16" t="s">
        <v>485</v>
      </c>
      <c r="C673" s="17">
        <v>0</v>
      </c>
      <c r="D673" s="18">
        <f>D674</f>
        <v>409</v>
      </c>
      <c r="E673" s="23">
        <v>1</v>
      </c>
      <c r="F673" s="20">
        <v>10.6857142857143</v>
      </c>
    </row>
    <row r="674" ht="18" customHeight="1" spans="1:6">
      <c r="A674" s="15">
        <v>2089999</v>
      </c>
      <c r="B674" s="21" t="s">
        <v>486</v>
      </c>
      <c r="C674" s="22">
        <v>0</v>
      </c>
      <c r="D674" s="18">
        <v>409</v>
      </c>
      <c r="E674" s="23">
        <v>1</v>
      </c>
      <c r="F674" s="20">
        <v>10.6857142857143</v>
      </c>
    </row>
    <row r="675" s="1" customFormat="1" ht="18" customHeight="1" spans="1:6">
      <c r="A675" s="26">
        <v>210</v>
      </c>
      <c r="B675" s="27" t="s">
        <v>487</v>
      </c>
      <c r="C675" s="17">
        <v>35886</v>
      </c>
      <c r="D675" s="18">
        <f>SUM(D676,D681,D696,D700,D712,D715,D719,D724,D728,D732,D735,D744,D746)</f>
        <v>62471</v>
      </c>
      <c r="E675" s="19">
        <f>D675/C675</f>
        <v>1.74081814635234</v>
      </c>
      <c r="F675" s="20">
        <v>0.0192856793225538</v>
      </c>
    </row>
    <row r="676" ht="18" customHeight="1" spans="1:6">
      <c r="A676" s="15">
        <v>21001</v>
      </c>
      <c r="B676" s="16" t="s">
        <v>488</v>
      </c>
      <c r="C676" s="17">
        <v>1907.83</v>
      </c>
      <c r="D676" s="18">
        <f>SUM(D677:D680)</f>
        <v>1671</v>
      </c>
      <c r="E676" s="19">
        <f>D676/C676</f>
        <v>0.875864201737052</v>
      </c>
      <c r="F676" s="20">
        <v>1.87607573149742</v>
      </c>
    </row>
    <row r="677" ht="18" customHeight="1" spans="1:6">
      <c r="A677" s="15">
        <v>2100101</v>
      </c>
      <c r="B677" s="21" t="s">
        <v>10</v>
      </c>
      <c r="C677" s="22">
        <v>308.01</v>
      </c>
      <c r="D677" s="18">
        <v>333</v>
      </c>
      <c r="E677" s="19">
        <f>D677/C677</f>
        <v>1.08113372942437</v>
      </c>
      <c r="F677" s="20">
        <v>-0.0403458213256485</v>
      </c>
    </row>
    <row r="678" ht="18" customHeight="1" spans="1:6">
      <c r="A678" s="15">
        <v>2100102</v>
      </c>
      <c r="B678" s="21" t="s">
        <v>11</v>
      </c>
      <c r="C678" s="22">
        <v>79.82</v>
      </c>
      <c r="D678" s="18">
        <v>80</v>
      </c>
      <c r="E678" s="19">
        <f>D678/C678</f>
        <v>1.00225507391631</v>
      </c>
      <c r="F678" s="20">
        <v>2.33333333333333</v>
      </c>
    </row>
    <row r="679" ht="18" customHeight="1" spans="1:6">
      <c r="A679" s="15">
        <v>2100103</v>
      </c>
      <c r="B679" s="21" t="s">
        <v>12</v>
      </c>
      <c r="C679" s="22">
        <v>0</v>
      </c>
      <c r="D679" s="18">
        <v>0</v>
      </c>
      <c r="E679" s="19"/>
      <c r="F679" s="20"/>
    </row>
    <row r="680" ht="18" customHeight="1" spans="1:6">
      <c r="A680" s="15">
        <v>2100199</v>
      </c>
      <c r="B680" s="21" t="s">
        <v>489</v>
      </c>
      <c r="C680" s="22">
        <v>1520</v>
      </c>
      <c r="D680" s="18">
        <v>1258</v>
      </c>
      <c r="E680" s="19">
        <f>D680/C680</f>
        <v>0.827631578947368</v>
      </c>
      <c r="F680" s="20">
        <v>4.99047619047619</v>
      </c>
    </row>
    <row r="681" ht="18" customHeight="1" spans="1:6">
      <c r="A681" s="15">
        <v>21002</v>
      </c>
      <c r="B681" s="16" t="s">
        <v>490</v>
      </c>
      <c r="C681" s="17">
        <v>5837.73</v>
      </c>
      <c r="D681" s="18">
        <f>SUM(D682:D695)</f>
        <v>4671</v>
      </c>
      <c r="E681" s="19">
        <f>D681/C681</f>
        <v>0.800139780359832</v>
      </c>
      <c r="F681" s="20">
        <v>-0.102938352218168</v>
      </c>
    </row>
    <row r="682" ht="18" customHeight="1" spans="1:6">
      <c r="A682" s="15">
        <v>2100201</v>
      </c>
      <c r="B682" s="21" t="s">
        <v>491</v>
      </c>
      <c r="C682" s="22">
        <v>3470.9</v>
      </c>
      <c r="D682" s="18">
        <v>1925</v>
      </c>
      <c r="E682" s="19">
        <f>D682/C682</f>
        <v>0.554611195943415</v>
      </c>
      <c r="F682" s="20">
        <v>-0.372350831431366</v>
      </c>
    </row>
    <row r="683" ht="18" customHeight="1" spans="1:6">
      <c r="A683" s="15">
        <v>2100202</v>
      </c>
      <c r="B683" s="21" t="s">
        <v>492</v>
      </c>
      <c r="C683" s="22">
        <v>1229.78</v>
      </c>
      <c r="D683" s="18">
        <v>2089</v>
      </c>
      <c r="E683" s="19">
        <f>D683/C683</f>
        <v>1.69867781229163</v>
      </c>
      <c r="F683" s="20">
        <v>-0.0206282231598687</v>
      </c>
    </row>
    <row r="684" ht="18" customHeight="1" spans="1:6">
      <c r="A684" s="15">
        <v>2100203</v>
      </c>
      <c r="B684" s="21" t="s">
        <v>493</v>
      </c>
      <c r="C684" s="22">
        <v>0</v>
      </c>
      <c r="D684" s="18">
        <v>0</v>
      </c>
      <c r="E684" s="19"/>
      <c r="F684" s="20"/>
    </row>
    <row r="685" ht="18" customHeight="1" spans="1:6">
      <c r="A685" s="15">
        <v>2100204</v>
      </c>
      <c r="B685" s="21" t="s">
        <v>494</v>
      </c>
      <c r="C685" s="22">
        <v>0</v>
      </c>
      <c r="D685" s="18">
        <v>0</v>
      </c>
      <c r="E685" s="19"/>
      <c r="F685" s="20"/>
    </row>
    <row r="686" ht="18" customHeight="1" spans="1:6">
      <c r="A686" s="15">
        <v>2100205</v>
      </c>
      <c r="B686" s="21" t="s">
        <v>495</v>
      </c>
      <c r="C686" s="22">
        <v>0</v>
      </c>
      <c r="D686" s="18">
        <v>0</v>
      </c>
      <c r="E686" s="19"/>
      <c r="F686" s="20"/>
    </row>
    <row r="687" ht="18" customHeight="1" spans="1:6">
      <c r="A687" s="15">
        <v>2100206</v>
      </c>
      <c r="B687" s="21" t="s">
        <v>496</v>
      </c>
      <c r="C687" s="22">
        <v>0</v>
      </c>
      <c r="D687" s="18">
        <v>10</v>
      </c>
      <c r="E687" s="23">
        <v>1</v>
      </c>
      <c r="F687" s="20">
        <v>1</v>
      </c>
    </row>
    <row r="688" ht="18" customHeight="1" spans="1:6">
      <c r="A688" s="15">
        <v>2100207</v>
      </c>
      <c r="B688" s="21" t="s">
        <v>497</v>
      </c>
      <c r="C688" s="22">
        <v>0</v>
      </c>
      <c r="D688" s="18">
        <v>0</v>
      </c>
      <c r="E688" s="19"/>
      <c r="F688" s="20"/>
    </row>
    <row r="689" ht="18" customHeight="1" spans="1:6">
      <c r="A689" s="15">
        <v>2100208</v>
      </c>
      <c r="B689" s="21" t="s">
        <v>498</v>
      </c>
      <c r="C689" s="22">
        <v>0</v>
      </c>
      <c r="D689" s="18">
        <v>0</v>
      </c>
      <c r="E689" s="19"/>
      <c r="F689" s="20"/>
    </row>
    <row r="690" ht="18" customHeight="1" spans="1:6">
      <c r="A690" s="15">
        <v>2100209</v>
      </c>
      <c r="B690" s="21" t="s">
        <v>499</v>
      </c>
      <c r="C690" s="22">
        <v>0</v>
      </c>
      <c r="D690" s="18">
        <v>0</v>
      </c>
      <c r="E690" s="19"/>
      <c r="F690" s="20"/>
    </row>
    <row r="691" ht="18" customHeight="1" spans="1:6">
      <c r="A691" s="15">
        <v>2100210</v>
      </c>
      <c r="B691" s="21" t="s">
        <v>500</v>
      </c>
      <c r="C691" s="22">
        <v>0</v>
      </c>
      <c r="D691" s="18">
        <v>0</v>
      </c>
      <c r="E691" s="19"/>
      <c r="F691" s="20"/>
    </row>
    <row r="692" ht="18" customHeight="1" spans="1:6">
      <c r="A692" s="15">
        <v>2100211</v>
      </c>
      <c r="B692" s="21" t="s">
        <v>501</v>
      </c>
      <c r="C692" s="22">
        <v>0</v>
      </c>
      <c r="D692" s="18">
        <v>0</v>
      </c>
      <c r="E692" s="19"/>
      <c r="F692" s="20"/>
    </row>
    <row r="693" ht="18" customHeight="1" spans="1:6">
      <c r="A693" s="15">
        <v>2100212</v>
      </c>
      <c r="B693" s="21" t="s">
        <v>502</v>
      </c>
      <c r="C693" s="22">
        <v>0</v>
      </c>
      <c r="D693" s="18">
        <v>0</v>
      </c>
      <c r="E693" s="19"/>
      <c r="F693" s="20"/>
    </row>
    <row r="694" ht="18" customHeight="1" spans="1:6">
      <c r="A694" s="15">
        <v>2100213</v>
      </c>
      <c r="B694" s="21" t="s">
        <v>503</v>
      </c>
      <c r="C694" s="22">
        <v>0</v>
      </c>
      <c r="D694" s="18">
        <v>0</v>
      </c>
      <c r="E694" s="19"/>
      <c r="F694" s="20"/>
    </row>
    <row r="695" ht="18" customHeight="1" spans="1:6">
      <c r="A695" s="15">
        <v>2100299</v>
      </c>
      <c r="B695" s="21" t="s">
        <v>504</v>
      </c>
      <c r="C695" s="22">
        <v>1137.05</v>
      </c>
      <c r="D695" s="18">
        <v>647</v>
      </c>
      <c r="E695" s="19">
        <f>D695/C695</f>
        <v>0.569016314146256</v>
      </c>
      <c r="F695" s="20">
        <v>91.4285714285714</v>
      </c>
    </row>
    <row r="696" ht="18" customHeight="1" spans="1:6">
      <c r="A696" s="15">
        <v>21003</v>
      </c>
      <c r="B696" s="16" t="s">
        <v>505</v>
      </c>
      <c r="C696" s="17">
        <v>4693.43</v>
      </c>
      <c r="D696" s="18">
        <f>SUM(D697:D699)</f>
        <v>5845</v>
      </c>
      <c r="E696" s="19">
        <f>D696/C696</f>
        <v>1.24535787260064</v>
      </c>
      <c r="F696" s="20">
        <v>-0.0914036996735582</v>
      </c>
    </row>
    <row r="697" ht="18" customHeight="1" spans="1:6">
      <c r="A697" s="15">
        <v>2100301</v>
      </c>
      <c r="B697" s="21" t="s">
        <v>506</v>
      </c>
      <c r="C697" s="22">
        <v>0</v>
      </c>
      <c r="D697" s="18">
        <v>132</v>
      </c>
      <c r="E697" s="23">
        <v>1</v>
      </c>
      <c r="F697" s="20">
        <v>-0.856832971800434</v>
      </c>
    </row>
    <row r="698" ht="18" customHeight="1" spans="1:6">
      <c r="A698" s="15">
        <v>2100302</v>
      </c>
      <c r="B698" s="21" t="s">
        <v>507</v>
      </c>
      <c r="C698" s="22">
        <v>795.37</v>
      </c>
      <c r="D698" s="18">
        <v>387</v>
      </c>
      <c r="E698" s="19">
        <f t="shared" ref="E698:E703" si="3">D698/C698</f>
        <v>0.48656600072922</v>
      </c>
      <c r="F698" s="20">
        <v>-0.897727272727273</v>
      </c>
    </row>
    <row r="699" ht="18" customHeight="1" spans="1:6">
      <c r="A699" s="15">
        <v>2100399</v>
      </c>
      <c r="B699" s="21" t="s">
        <v>508</v>
      </c>
      <c r="C699" s="22">
        <v>3898.06</v>
      </c>
      <c r="D699" s="18">
        <v>5326</v>
      </c>
      <c r="E699" s="19">
        <f t="shared" si="3"/>
        <v>1.36632068259596</v>
      </c>
      <c r="F699" s="20">
        <v>2.0839606253619</v>
      </c>
    </row>
    <row r="700" ht="18" customHeight="1" spans="1:6">
      <c r="A700" s="15">
        <v>21004</v>
      </c>
      <c r="B700" s="16" t="s">
        <v>509</v>
      </c>
      <c r="C700" s="17">
        <v>2557.58</v>
      </c>
      <c r="D700" s="18">
        <f>SUM(D701:D711)</f>
        <v>15425</v>
      </c>
      <c r="E700" s="19">
        <f t="shared" si="3"/>
        <v>6.03109189155373</v>
      </c>
      <c r="F700" s="20">
        <v>-0.469803732856701</v>
      </c>
    </row>
    <row r="701" ht="18" customHeight="1" spans="1:6">
      <c r="A701" s="15">
        <v>2100401</v>
      </c>
      <c r="B701" s="21" t="s">
        <v>510</v>
      </c>
      <c r="C701" s="22">
        <v>1078.67</v>
      </c>
      <c r="D701" s="18">
        <v>1379</v>
      </c>
      <c r="E701" s="19">
        <f t="shared" si="3"/>
        <v>1.27842621005498</v>
      </c>
      <c r="F701" s="20">
        <v>0.0117388114453412</v>
      </c>
    </row>
    <row r="702" ht="18" customHeight="1" spans="1:6">
      <c r="A702" s="15">
        <v>2100402</v>
      </c>
      <c r="B702" s="21" t="s">
        <v>511</v>
      </c>
      <c r="C702" s="22">
        <v>348.03</v>
      </c>
      <c r="D702" s="18">
        <v>342</v>
      </c>
      <c r="E702" s="19">
        <f t="shared" si="3"/>
        <v>0.982673907421774</v>
      </c>
      <c r="F702" s="20">
        <v>-0.00291545189504372</v>
      </c>
    </row>
    <row r="703" ht="18" customHeight="1" spans="1:6">
      <c r="A703" s="15">
        <v>2100403</v>
      </c>
      <c r="B703" s="21" t="s">
        <v>512</v>
      </c>
      <c r="C703" s="22">
        <v>675.74</v>
      </c>
      <c r="D703" s="18">
        <v>714</v>
      </c>
      <c r="E703" s="19">
        <f t="shared" si="3"/>
        <v>1.05661940983218</v>
      </c>
      <c r="F703" s="20">
        <v>0.00280898876404501</v>
      </c>
    </row>
    <row r="704" ht="18" customHeight="1" spans="1:6">
      <c r="A704" s="15">
        <v>2100404</v>
      </c>
      <c r="B704" s="21" t="s">
        <v>513</v>
      </c>
      <c r="C704" s="22">
        <v>0</v>
      </c>
      <c r="D704" s="18">
        <v>0</v>
      </c>
      <c r="E704" s="19"/>
      <c r="F704" s="20"/>
    </row>
    <row r="705" ht="18" customHeight="1" spans="1:6">
      <c r="A705" s="15">
        <v>2100405</v>
      </c>
      <c r="B705" s="21" t="s">
        <v>514</v>
      </c>
      <c r="C705" s="22">
        <v>0</v>
      </c>
      <c r="D705" s="18">
        <v>0</v>
      </c>
      <c r="E705" s="19"/>
      <c r="F705" s="20"/>
    </row>
    <row r="706" ht="18" customHeight="1" spans="1:6">
      <c r="A706" s="15">
        <v>2100406</v>
      </c>
      <c r="B706" s="21" t="s">
        <v>515</v>
      </c>
      <c r="C706" s="22">
        <v>0</v>
      </c>
      <c r="D706" s="18">
        <v>0</v>
      </c>
      <c r="E706" s="19"/>
      <c r="F706" s="20"/>
    </row>
    <row r="707" ht="18" customHeight="1" spans="1:6">
      <c r="A707" s="15">
        <v>2100407</v>
      </c>
      <c r="B707" s="21" t="s">
        <v>516</v>
      </c>
      <c r="C707" s="22">
        <v>0</v>
      </c>
      <c r="D707" s="18">
        <v>0</v>
      </c>
      <c r="E707" s="19"/>
      <c r="F707" s="20"/>
    </row>
    <row r="708" ht="18" customHeight="1" spans="1:6">
      <c r="A708" s="15">
        <v>2100408</v>
      </c>
      <c r="B708" s="21" t="s">
        <v>517</v>
      </c>
      <c r="C708" s="22">
        <v>455.14</v>
      </c>
      <c r="D708" s="18">
        <v>6051</v>
      </c>
      <c r="E708" s="19">
        <f>D708/C708</f>
        <v>13.2948103880125</v>
      </c>
      <c r="F708" s="20">
        <v>0.419755983106523</v>
      </c>
    </row>
    <row r="709" ht="18" customHeight="1" spans="1:6">
      <c r="A709" s="15">
        <v>2100409</v>
      </c>
      <c r="B709" s="21" t="s">
        <v>518</v>
      </c>
      <c r="C709" s="22">
        <v>0</v>
      </c>
      <c r="D709" s="18">
        <v>5108</v>
      </c>
      <c r="E709" s="23">
        <v>1</v>
      </c>
      <c r="F709" s="20">
        <v>-0.770189409277005</v>
      </c>
    </row>
    <row r="710" ht="18" customHeight="1" spans="1:6">
      <c r="A710" s="15">
        <v>2100410</v>
      </c>
      <c r="B710" s="21" t="s">
        <v>519</v>
      </c>
      <c r="C710" s="22">
        <v>0</v>
      </c>
      <c r="D710" s="18">
        <v>120</v>
      </c>
      <c r="E710" s="23">
        <v>1</v>
      </c>
      <c r="F710" s="20">
        <v>1</v>
      </c>
    </row>
    <row r="711" ht="18" customHeight="1" spans="1:6">
      <c r="A711" s="15">
        <v>2100499</v>
      </c>
      <c r="B711" s="21" t="s">
        <v>520</v>
      </c>
      <c r="C711" s="22">
        <v>0</v>
      </c>
      <c r="D711" s="18">
        <v>1711</v>
      </c>
      <c r="E711" s="23">
        <v>1</v>
      </c>
      <c r="F711" s="20">
        <v>8.1989247311828</v>
      </c>
    </row>
    <row r="712" ht="18" customHeight="1" spans="1:6">
      <c r="A712" s="15">
        <v>21006</v>
      </c>
      <c r="B712" s="16" t="s">
        <v>521</v>
      </c>
      <c r="C712" s="17">
        <v>0</v>
      </c>
      <c r="D712" s="18">
        <f>SUM(D713:D714)</f>
        <v>5</v>
      </c>
      <c r="E712" s="23">
        <v>1</v>
      </c>
      <c r="F712" s="20">
        <v>1</v>
      </c>
    </row>
    <row r="713" ht="18" customHeight="1" spans="1:6">
      <c r="A713" s="15">
        <v>2100601</v>
      </c>
      <c r="B713" s="21" t="s">
        <v>522</v>
      </c>
      <c r="C713" s="22">
        <v>0</v>
      </c>
      <c r="D713" s="18">
        <v>5</v>
      </c>
      <c r="E713" s="23">
        <v>1</v>
      </c>
      <c r="F713" s="20">
        <v>1</v>
      </c>
    </row>
    <row r="714" ht="18" customHeight="1" spans="1:6">
      <c r="A714" s="15">
        <v>2100699</v>
      </c>
      <c r="B714" s="21" t="s">
        <v>523</v>
      </c>
      <c r="C714" s="22">
        <v>0</v>
      </c>
      <c r="D714" s="18">
        <v>0</v>
      </c>
      <c r="E714" s="19"/>
      <c r="F714" s="20"/>
    </row>
    <row r="715" ht="18" customHeight="1" spans="1:6">
      <c r="A715" s="15">
        <v>21007</v>
      </c>
      <c r="B715" s="16" t="s">
        <v>524</v>
      </c>
      <c r="C715" s="17">
        <v>687.48</v>
      </c>
      <c r="D715" s="18">
        <f>SUM(D716:D718)</f>
        <v>4483</v>
      </c>
      <c r="E715" s="19">
        <f>D715/C715</f>
        <v>6.5209169721301</v>
      </c>
      <c r="F715" s="20">
        <v>0.172332635983264</v>
      </c>
    </row>
    <row r="716" ht="18" customHeight="1" spans="1:6">
      <c r="A716" s="15">
        <v>2100716</v>
      </c>
      <c r="B716" s="21" t="s">
        <v>525</v>
      </c>
      <c r="C716" s="22">
        <v>0</v>
      </c>
      <c r="D716" s="18">
        <v>0</v>
      </c>
      <c r="E716" s="19"/>
      <c r="F716" s="20"/>
    </row>
    <row r="717" ht="18" customHeight="1" spans="1:6">
      <c r="A717" s="15">
        <v>2100717</v>
      </c>
      <c r="B717" s="21" t="s">
        <v>526</v>
      </c>
      <c r="C717" s="22">
        <v>445.48</v>
      </c>
      <c r="D717" s="18">
        <v>4189</v>
      </c>
      <c r="E717" s="19">
        <f>D717/C717</f>
        <v>9.4033402172937</v>
      </c>
      <c r="F717" s="20">
        <v>0.161997226074896</v>
      </c>
    </row>
    <row r="718" ht="18" customHeight="1" spans="1:6">
      <c r="A718" s="15">
        <v>2100799</v>
      </c>
      <c r="B718" s="21" t="s">
        <v>527</v>
      </c>
      <c r="C718" s="22">
        <v>242</v>
      </c>
      <c r="D718" s="18">
        <v>294</v>
      </c>
      <c r="E718" s="19">
        <f>D718/C718</f>
        <v>1.21487603305785</v>
      </c>
      <c r="F718" s="20">
        <v>0.342465753424658</v>
      </c>
    </row>
    <row r="719" ht="18" customHeight="1" spans="1:6">
      <c r="A719" s="15">
        <v>21011</v>
      </c>
      <c r="B719" s="16" t="s">
        <v>528</v>
      </c>
      <c r="C719" s="17">
        <v>14677</v>
      </c>
      <c r="D719" s="18">
        <f>SUM(D720:D723)</f>
        <v>13764</v>
      </c>
      <c r="E719" s="19">
        <f>D719/C719</f>
        <v>0.937793827076378</v>
      </c>
      <c r="F719" s="20">
        <v>0.11314193287505</v>
      </c>
    </row>
    <row r="720" ht="18" customHeight="1" spans="1:6">
      <c r="A720" s="15">
        <v>2101101</v>
      </c>
      <c r="B720" s="21" t="s">
        <v>529</v>
      </c>
      <c r="C720" s="22">
        <v>1704.1366</v>
      </c>
      <c r="D720" s="18">
        <v>2988</v>
      </c>
      <c r="E720" s="19">
        <f>D720/C720</f>
        <v>1.75338056820093</v>
      </c>
      <c r="F720" s="20">
        <v>0.141765380206343</v>
      </c>
    </row>
    <row r="721" ht="18" customHeight="1" spans="1:6">
      <c r="A721" s="15">
        <v>2101102</v>
      </c>
      <c r="B721" s="21" t="s">
        <v>530</v>
      </c>
      <c r="C721" s="22">
        <v>13513</v>
      </c>
      <c r="D721" s="18">
        <v>10776</v>
      </c>
      <c r="E721" s="19">
        <f>D721/C721</f>
        <v>0.797454303263524</v>
      </c>
      <c r="F721" s="20">
        <v>0.105457529749692</v>
      </c>
    </row>
    <row r="722" ht="18" customHeight="1" spans="1:6">
      <c r="A722" s="15">
        <v>2101103</v>
      </c>
      <c r="B722" s="21" t="s">
        <v>531</v>
      </c>
      <c r="C722" s="22">
        <v>0</v>
      </c>
      <c r="D722" s="18">
        <v>0</v>
      </c>
      <c r="E722" s="19"/>
      <c r="F722" s="20"/>
    </row>
    <row r="723" ht="18" customHeight="1" spans="1:6">
      <c r="A723" s="15">
        <v>2101199</v>
      </c>
      <c r="B723" s="21" t="s">
        <v>532</v>
      </c>
      <c r="C723" s="22">
        <v>0.21</v>
      </c>
      <c r="D723" s="18">
        <v>0</v>
      </c>
      <c r="E723" s="19">
        <f>D723/C723</f>
        <v>0</v>
      </c>
      <c r="F723" s="20"/>
    </row>
    <row r="724" ht="18" customHeight="1" spans="1:6">
      <c r="A724" s="15">
        <v>21012</v>
      </c>
      <c r="B724" s="16" t="s">
        <v>533</v>
      </c>
      <c r="C724" s="17">
        <v>2925</v>
      </c>
      <c r="D724" s="18">
        <f>SUM(D725:D727)</f>
        <v>12004</v>
      </c>
      <c r="E724" s="19">
        <f>D724/C724</f>
        <v>4.10393162393162</v>
      </c>
      <c r="F724" s="20">
        <v>3.87373122208689</v>
      </c>
    </row>
    <row r="725" ht="18" customHeight="1" spans="1:6">
      <c r="A725" s="15">
        <v>2101201</v>
      </c>
      <c r="B725" s="21" t="s">
        <v>534</v>
      </c>
      <c r="C725" s="22">
        <v>0</v>
      </c>
      <c r="D725" s="18">
        <v>96</v>
      </c>
      <c r="E725" s="23">
        <v>1</v>
      </c>
      <c r="F725" s="20">
        <v>0.454545454545455</v>
      </c>
    </row>
    <row r="726" ht="18" customHeight="1" spans="1:6">
      <c r="A726" s="15">
        <v>2101202</v>
      </c>
      <c r="B726" s="21" t="s">
        <v>535</v>
      </c>
      <c r="C726" s="22">
        <v>2925</v>
      </c>
      <c r="D726" s="18">
        <v>11908</v>
      </c>
      <c r="E726" s="19">
        <f>D726/C726</f>
        <v>4.07111111111111</v>
      </c>
      <c r="F726" s="20">
        <v>3.96787651230705</v>
      </c>
    </row>
    <row r="727" ht="18" customHeight="1" spans="1:6">
      <c r="A727" s="15">
        <v>2101299</v>
      </c>
      <c r="B727" s="21" t="s">
        <v>536</v>
      </c>
      <c r="C727" s="22">
        <v>0</v>
      </c>
      <c r="D727" s="18">
        <v>0</v>
      </c>
      <c r="E727" s="19"/>
      <c r="F727" s="20"/>
    </row>
    <row r="728" ht="18" customHeight="1" spans="1:6">
      <c r="A728" s="15">
        <v>21013</v>
      </c>
      <c r="B728" s="16" t="s">
        <v>537</v>
      </c>
      <c r="C728" s="17">
        <v>2600</v>
      </c>
      <c r="D728" s="18">
        <f>SUM(D729:D731)</f>
        <v>2300</v>
      </c>
      <c r="E728" s="19">
        <f>D728/C728</f>
        <v>0.884615384615385</v>
      </c>
      <c r="F728" s="20">
        <v>6.56578947368421</v>
      </c>
    </row>
    <row r="729" ht="18" customHeight="1" spans="1:6">
      <c r="A729" s="15">
        <v>2101301</v>
      </c>
      <c r="B729" s="21" t="s">
        <v>538</v>
      </c>
      <c r="C729" s="22">
        <v>2600</v>
      </c>
      <c r="D729" s="18">
        <v>2300</v>
      </c>
      <c r="E729" s="19">
        <f>D729/C729</f>
        <v>0.884615384615385</v>
      </c>
      <c r="F729" s="20">
        <v>6.56578947368421</v>
      </c>
    </row>
    <row r="730" ht="18" customHeight="1" spans="1:6">
      <c r="A730" s="15">
        <v>2101302</v>
      </c>
      <c r="B730" s="21" t="s">
        <v>539</v>
      </c>
      <c r="C730" s="22">
        <v>0</v>
      </c>
      <c r="D730" s="18">
        <v>0</v>
      </c>
      <c r="E730" s="19"/>
      <c r="F730" s="20"/>
    </row>
    <row r="731" ht="18" customHeight="1" spans="1:6">
      <c r="A731" s="15">
        <v>2101399</v>
      </c>
      <c r="B731" s="21" t="s">
        <v>540</v>
      </c>
      <c r="C731" s="22">
        <v>0</v>
      </c>
      <c r="D731" s="18">
        <v>0</v>
      </c>
      <c r="E731" s="19"/>
      <c r="F731" s="20"/>
    </row>
    <row r="732" ht="18" customHeight="1" spans="1:6">
      <c r="A732" s="15">
        <v>21014</v>
      </c>
      <c r="B732" s="16" t="s">
        <v>541</v>
      </c>
      <c r="C732" s="17">
        <v>0</v>
      </c>
      <c r="D732" s="18">
        <f>SUM(D733:D734)</f>
        <v>44</v>
      </c>
      <c r="E732" s="23">
        <v>1</v>
      </c>
      <c r="F732" s="20">
        <v>1</v>
      </c>
    </row>
    <row r="733" ht="18" customHeight="1" spans="1:6">
      <c r="A733" s="15">
        <v>2101401</v>
      </c>
      <c r="B733" s="21" t="s">
        <v>542</v>
      </c>
      <c r="C733" s="22">
        <v>0</v>
      </c>
      <c r="D733" s="18">
        <v>44</v>
      </c>
      <c r="E733" s="23">
        <v>1</v>
      </c>
      <c r="F733" s="20">
        <v>1</v>
      </c>
    </row>
    <row r="734" ht="18" customHeight="1" spans="1:6">
      <c r="A734" s="15">
        <v>2101499</v>
      </c>
      <c r="B734" s="21" t="s">
        <v>543</v>
      </c>
      <c r="C734" s="22">
        <v>0</v>
      </c>
      <c r="D734" s="18">
        <v>0</v>
      </c>
      <c r="E734" s="19"/>
      <c r="F734" s="20"/>
    </row>
    <row r="735" ht="18" customHeight="1" spans="1:6">
      <c r="A735" s="15">
        <v>21015</v>
      </c>
      <c r="B735" s="16" t="s">
        <v>544</v>
      </c>
      <c r="C735" s="17">
        <v>0</v>
      </c>
      <c r="D735" s="18">
        <f>SUM(D736:D743)</f>
        <v>121</v>
      </c>
      <c r="E735" s="23">
        <v>1</v>
      </c>
      <c r="F735" s="20">
        <v>16.2857142857143</v>
      </c>
    </row>
    <row r="736" ht="18" customHeight="1" spans="1:6">
      <c r="A736" s="15">
        <v>2101501</v>
      </c>
      <c r="B736" s="21" t="s">
        <v>10</v>
      </c>
      <c r="C736" s="22">
        <v>0</v>
      </c>
      <c r="D736" s="18">
        <v>0</v>
      </c>
      <c r="E736" s="19"/>
      <c r="F736" s="20"/>
    </row>
    <row r="737" ht="18" customHeight="1" spans="1:6">
      <c r="A737" s="15">
        <v>2101502</v>
      </c>
      <c r="B737" s="21" t="s">
        <v>11</v>
      </c>
      <c r="C737" s="22">
        <v>0</v>
      </c>
      <c r="D737" s="18">
        <v>0</v>
      </c>
      <c r="E737" s="19"/>
      <c r="F737" s="20"/>
    </row>
    <row r="738" ht="18" customHeight="1" spans="1:6">
      <c r="A738" s="15">
        <v>2101503</v>
      </c>
      <c r="B738" s="21" t="s">
        <v>12</v>
      </c>
      <c r="C738" s="22">
        <v>0</v>
      </c>
      <c r="D738" s="18">
        <v>0</v>
      </c>
      <c r="E738" s="19"/>
      <c r="F738" s="20"/>
    </row>
    <row r="739" ht="18" customHeight="1" spans="1:6">
      <c r="A739" s="15">
        <v>2101504</v>
      </c>
      <c r="B739" s="21" t="s">
        <v>51</v>
      </c>
      <c r="C739" s="22">
        <v>0</v>
      </c>
      <c r="D739" s="18">
        <v>0</v>
      </c>
      <c r="E739" s="19"/>
      <c r="F739" s="20"/>
    </row>
    <row r="740" ht="18" customHeight="1" spans="1:6">
      <c r="A740" s="15">
        <v>2101505</v>
      </c>
      <c r="B740" s="21" t="s">
        <v>545</v>
      </c>
      <c r="C740" s="22">
        <v>0</v>
      </c>
      <c r="D740" s="18">
        <v>25</v>
      </c>
      <c r="E740" s="23">
        <v>1</v>
      </c>
      <c r="F740" s="20">
        <v>7.33333333333333</v>
      </c>
    </row>
    <row r="741" ht="18" customHeight="1" spans="1:6">
      <c r="A741" s="15">
        <v>2101506</v>
      </c>
      <c r="B741" s="21" t="s">
        <v>546</v>
      </c>
      <c r="C741" s="22">
        <v>0</v>
      </c>
      <c r="D741" s="18">
        <v>15</v>
      </c>
      <c r="E741" s="23">
        <v>1</v>
      </c>
      <c r="F741" s="20">
        <v>1</v>
      </c>
    </row>
    <row r="742" ht="18" customHeight="1" spans="1:6">
      <c r="A742" s="15">
        <v>2101550</v>
      </c>
      <c r="B742" s="21" t="s">
        <v>19</v>
      </c>
      <c r="C742" s="22">
        <v>0</v>
      </c>
      <c r="D742" s="18">
        <v>0</v>
      </c>
      <c r="E742" s="19"/>
      <c r="F742" s="20"/>
    </row>
    <row r="743" ht="18" customHeight="1" spans="1:6">
      <c r="A743" s="15">
        <v>2101599</v>
      </c>
      <c r="B743" s="21" t="s">
        <v>547</v>
      </c>
      <c r="C743" s="22">
        <v>0</v>
      </c>
      <c r="D743" s="18">
        <v>81</v>
      </c>
      <c r="E743" s="23">
        <v>1</v>
      </c>
      <c r="F743" s="20">
        <v>19.25</v>
      </c>
    </row>
    <row r="744" ht="18" customHeight="1" spans="1:6">
      <c r="A744" s="15">
        <v>21016</v>
      </c>
      <c r="B744" s="16" t="s">
        <v>548</v>
      </c>
      <c r="C744" s="17">
        <v>0</v>
      </c>
      <c r="D744" s="18">
        <f>D745</f>
        <v>0</v>
      </c>
      <c r="E744" s="19"/>
      <c r="F744" s="20">
        <v>-1</v>
      </c>
    </row>
    <row r="745" ht="18" customHeight="1" spans="1:6">
      <c r="A745" s="15">
        <v>2101601</v>
      </c>
      <c r="B745" s="21" t="s">
        <v>549</v>
      </c>
      <c r="C745" s="22">
        <v>0</v>
      </c>
      <c r="D745" s="18">
        <v>0</v>
      </c>
      <c r="E745" s="19"/>
      <c r="F745" s="20">
        <v>-1</v>
      </c>
    </row>
    <row r="746" ht="18" customHeight="1" spans="1:6">
      <c r="A746" s="15">
        <v>21099</v>
      </c>
      <c r="B746" s="16" t="s">
        <v>550</v>
      </c>
      <c r="C746" s="17">
        <v>0</v>
      </c>
      <c r="D746" s="18">
        <f>D747</f>
        <v>2138</v>
      </c>
      <c r="E746" s="23">
        <v>1</v>
      </c>
      <c r="F746" s="20">
        <v>2.85225225225225</v>
      </c>
    </row>
    <row r="747" ht="18" customHeight="1" spans="1:6">
      <c r="A747" s="15">
        <v>2109999</v>
      </c>
      <c r="B747" s="21" t="s">
        <v>551</v>
      </c>
      <c r="C747" s="22">
        <v>0</v>
      </c>
      <c r="D747" s="18">
        <v>2138</v>
      </c>
      <c r="E747" s="23">
        <v>1</v>
      </c>
      <c r="F747" s="20">
        <v>2.85225225225225</v>
      </c>
    </row>
    <row r="748" ht="18" customHeight="1" spans="1:6">
      <c r="A748" s="15">
        <v>211</v>
      </c>
      <c r="B748" s="16" t="s">
        <v>552</v>
      </c>
      <c r="C748" s="17">
        <v>10262</v>
      </c>
      <c r="D748" s="18">
        <f>SUM(D749,D759,D763,D772,D779,D786,D792,D795,D798,D800,D802,D808,D810,D812,D823)</f>
        <v>11001</v>
      </c>
      <c r="E748" s="19">
        <f>D748/C748</f>
        <v>1.07201325277724</v>
      </c>
      <c r="F748" s="20">
        <v>1.98372660699756</v>
      </c>
    </row>
    <row r="749" ht="18" customHeight="1" spans="1:6">
      <c r="A749" s="15">
        <v>21101</v>
      </c>
      <c r="B749" s="16" t="s">
        <v>553</v>
      </c>
      <c r="C749" s="17">
        <v>0</v>
      </c>
      <c r="D749" s="18">
        <f>SUM(D750:D758)</f>
        <v>42</v>
      </c>
      <c r="E749" s="23">
        <v>1</v>
      </c>
      <c r="F749" s="20">
        <v>1.1</v>
      </c>
    </row>
    <row r="750" ht="18" customHeight="1" spans="1:6">
      <c r="A750" s="15">
        <v>2110101</v>
      </c>
      <c r="B750" s="21" t="s">
        <v>10</v>
      </c>
      <c r="C750" s="22">
        <v>0</v>
      </c>
      <c r="D750" s="18">
        <v>2</v>
      </c>
      <c r="E750" s="23">
        <v>1</v>
      </c>
      <c r="F750" s="20">
        <v>1</v>
      </c>
    </row>
    <row r="751" ht="18" customHeight="1" spans="1:6">
      <c r="A751" s="15">
        <v>2110102</v>
      </c>
      <c r="B751" s="21" t="s">
        <v>11</v>
      </c>
      <c r="C751" s="22">
        <v>0</v>
      </c>
      <c r="D751" s="18">
        <v>20</v>
      </c>
      <c r="E751" s="23">
        <v>1</v>
      </c>
      <c r="F751" s="20">
        <v>0</v>
      </c>
    </row>
    <row r="752" ht="18" customHeight="1" spans="1:6">
      <c r="A752" s="15">
        <v>2110103</v>
      </c>
      <c r="B752" s="21" t="s">
        <v>12</v>
      </c>
      <c r="C752" s="22">
        <v>0</v>
      </c>
      <c r="D752" s="18">
        <v>0</v>
      </c>
      <c r="E752" s="19"/>
      <c r="F752" s="20"/>
    </row>
    <row r="753" ht="18" customHeight="1" spans="1:6">
      <c r="A753" s="15">
        <v>2110104</v>
      </c>
      <c r="B753" s="21" t="s">
        <v>554</v>
      </c>
      <c r="C753" s="22">
        <v>0</v>
      </c>
      <c r="D753" s="18">
        <v>20</v>
      </c>
      <c r="E753" s="23">
        <v>1</v>
      </c>
      <c r="F753" s="20">
        <v>1</v>
      </c>
    </row>
    <row r="754" ht="18" customHeight="1" spans="1:6">
      <c r="A754" s="15">
        <v>2110105</v>
      </c>
      <c r="B754" s="21" t="s">
        <v>555</v>
      </c>
      <c r="C754" s="22">
        <v>0</v>
      </c>
      <c r="D754" s="18">
        <v>0</v>
      </c>
      <c r="E754" s="19"/>
      <c r="F754" s="20"/>
    </row>
    <row r="755" ht="18" customHeight="1" spans="1:6">
      <c r="A755" s="15">
        <v>2110106</v>
      </c>
      <c r="B755" s="21" t="s">
        <v>556</v>
      </c>
      <c r="C755" s="22">
        <v>0</v>
      </c>
      <c r="D755" s="18">
        <v>0</v>
      </c>
      <c r="E755" s="19"/>
      <c r="F755" s="20"/>
    </row>
    <row r="756" ht="18" customHeight="1" spans="1:6">
      <c r="A756" s="15">
        <v>2110107</v>
      </c>
      <c r="B756" s="21" t="s">
        <v>557</v>
      </c>
      <c r="C756" s="22">
        <v>0</v>
      </c>
      <c r="D756" s="18">
        <v>0</v>
      </c>
      <c r="E756" s="19"/>
      <c r="F756" s="20"/>
    </row>
    <row r="757" ht="18" customHeight="1" spans="1:6">
      <c r="A757" s="15">
        <v>2110108</v>
      </c>
      <c r="B757" s="21" t="s">
        <v>558</v>
      </c>
      <c r="C757" s="22">
        <v>0</v>
      </c>
      <c r="D757" s="18">
        <v>0</v>
      </c>
      <c r="E757" s="19"/>
      <c r="F757" s="20"/>
    </row>
    <row r="758" ht="18" customHeight="1" spans="1:6">
      <c r="A758" s="15">
        <v>2110199</v>
      </c>
      <c r="B758" s="21" t="s">
        <v>559</v>
      </c>
      <c r="C758" s="22">
        <v>0</v>
      </c>
      <c r="D758" s="18">
        <v>0</v>
      </c>
      <c r="E758" s="19"/>
      <c r="F758" s="20"/>
    </row>
    <row r="759" ht="18" customHeight="1" spans="1:6">
      <c r="A759" s="15">
        <v>21102</v>
      </c>
      <c r="B759" s="16" t="s">
        <v>560</v>
      </c>
      <c r="C759" s="17">
        <v>0</v>
      </c>
      <c r="D759" s="18">
        <f>SUM(D760:D762)</f>
        <v>197</v>
      </c>
      <c r="E759" s="23">
        <v>1</v>
      </c>
      <c r="F759" s="20">
        <v>2.51785714285714</v>
      </c>
    </row>
    <row r="760" ht="18" customHeight="1" spans="1:6">
      <c r="A760" s="15">
        <v>2110203</v>
      </c>
      <c r="B760" s="21" t="s">
        <v>561</v>
      </c>
      <c r="C760" s="22">
        <v>0</v>
      </c>
      <c r="D760" s="18">
        <v>0</v>
      </c>
      <c r="E760" s="19"/>
      <c r="F760" s="20"/>
    </row>
    <row r="761" ht="18" customHeight="1" spans="1:6">
      <c r="A761" s="15">
        <v>2110204</v>
      </c>
      <c r="B761" s="21" t="s">
        <v>562</v>
      </c>
      <c r="C761" s="22">
        <v>0</v>
      </c>
      <c r="D761" s="18">
        <v>0</v>
      </c>
      <c r="E761" s="19"/>
      <c r="F761" s="20"/>
    </row>
    <row r="762" ht="18" customHeight="1" spans="1:6">
      <c r="A762" s="15">
        <v>2110299</v>
      </c>
      <c r="B762" s="21" t="s">
        <v>563</v>
      </c>
      <c r="C762" s="22">
        <v>0</v>
      </c>
      <c r="D762" s="18">
        <v>197</v>
      </c>
      <c r="E762" s="23">
        <v>1</v>
      </c>
      <c r="F762" s="20">
        <v>2.51785714285714</v>
      </c>
    </row>
    <row r="763" ht="18" customHeight="1" spans="1:6">
      <c r="A763" s="15">
        <v>21103</v>
      </c>
      <c r="B763" s="16" t="s">
        <v>564</v>
      </c>
      <c r="C763" s="17">
        <v>10262</v>
      </c>
      <c r="D763" s="18">
        <f>SUM(D764:D771)</f>
        <v>8896</v>
      </c>
      <c r="E763" s="19">
        <f>D763/C763</f>
        <v>0.866887546287273</v>
      </c>
      <c r="F763" s="20">
        <v>4.59848961611076</v>
      </c>
    </row>
    <row r="764" ht="18" customHeight="1" spans="1:6">
      <c r="A764" s="15">
        <v>2110301</v>
      </c>
      <c r="B764" s="21" t="s">
        <v>565</v>
      </c>
      <c r="C764" s="22">
        <v>0</v>
      </c>
      <c r="D764" s="18">
        <v>100</v>
      </c>
      <c r="E764" s="23">
        <v>1</v>
      </c>
      <c r="F764" s="20">
        <v>0.470588235294118</v>
      </c>
    </row>
    <row r="765" ht="18" customHeight="1" spans="1:6">
      <c r="A765" s="15">
        <v>2110302</v>
      </c>
      <c r="B765" s="21" t="s">
        <v>566</v>
      </c>
      <c r="C765" s="22">
        <v>10262</v>
      </c>
      <c r="D765" s="18">
        <v>6760</v>
      </c>
      <c r="E765" s="19">
        <f>D765/C765</f>
        <v>0.658740986162541</v>
      </c>
      <c r="F765" s="20">
        <v>3.44444444444444</v>
      </c>
    </row>
    <row r="766" ht="18" customHeight="1" spans="1:6">
      <c r="A766" s="15">
        <v>2110303</v>
      </c>
      <c r="B766" s="21" t="s">
        <v>567</v>
      </c>
      <c r="C766" s="22">
        <v>0</v>
      </c>
      <c r="D766" s="18">
        <v>0</v>
      </c>
      <c r="E766" s="19"/>
      <c r="F766" s="20"/>
    </row>
    <row r="767" ht="18" customHeight="1" spans="1:6">
      <c r="A767" s="15">
        <v>2110304</v>
      </c>
      <c r="B767" s="21" t="s">
        <v>568</v>
      </c>
      <c r="C767" s="22">
        <v>0</v>
      </c>
      <c r="D767" s="18">
        <v>0</v>
      </c>
      <c r="E767" s="19"/>
      <c r="F767" s="20"/>
    </row>
    <row r="768" ht="18" customHeight="1" spans="1:6">
      <c r="A768" s="15">
        <v>2110305</v>
      </c>
      <c r="B768" s="21" t="s">
        <v>569</v>
      </c>
      <c r="C768" s="22">
        <v>0</v>
      </c>
      <c r="D768" s="18">
        <v>0</v>
      </c>
      <c r="E768" s="19"/>
      <c r="F768" s="20"/>
    </row>
    <row r="769" ht="18" customHeight="1" spans="1:6">
      <c r="A769" s="15">
        <v>2110306</v>
      </c>
      <c r="B769" s="21" t="s">
        <v>570</v>
      </c>
      <c r="C769" s="22">
        <v>0</v>
      </c>
      <c r="D769" s="18">
        <v>0</v>
      </c>
      <c r="E769" s="19"/>
      <c r="F769" s="20"/>
    </row>
    <row r="770" ht="18" customHeight="1" spans="1:6">
      <c r="A770" s="15">
        <v>2110307</v>
      </c>
      <c r="B770" s="21" t="s">
        <v>571</v>
      </c>
      <c r="C770" s="22">
        <v>0</v>
      </c>
      <c r="D770" s="18">
        <v>0</v>
      </c>
      <c r="E770" s="19"/>
      <c r="F770" s="20"/>
    </row>
    <row r="771" ht="18" customHeight="1" spans="1:6">
      <c r="A771" s="15">
        <v>2110399</v>
      </c>
      <c r="B771" s="21" t="s">
        <v>572</v>
      </c>
      <c r="C771" s="22">
        <v>0</v>
      </c>
      <c r="D771" s="18">
        <v>2036</v>
      </c>
      <c r="E771" s="23">
        <v>1</v>
      </c>
      <c r="F771" s="20">
        <v>1</v>
      </c>
    </row>
    <row r="772" ht="18" customHeight="1" spans="1:6">
      <c r="A772" s="15">
        <v>21104</v>
      </c>
      <c r="B772" s="16" t="s">
        <v>573</v>
      </c>
      <c r="C772" s="17">
        <v>0</v>
      </c>
      <c r="D772" s="18">
        <f>SUM(D773:D778)</f>
        <v>570</v>
      </c>
      <c r="E772" s="23">
        <v>1</v>
      </c>
      <c r="F772" s="20">
        <v>1</v>
      </c>
    </row>
    <row r="773" ht="18" customHeight="1" spans="1:6">
      <c r="A773" s="15">
        <v>2110401</v>
      </c>
      <c r="B773" s="21" t="s">
        <v>574</v>
      </c>
      <c r="C773" s="22">
        <v>0</v>
      </c>
      <c r="D773" s="18">
        <v>0</v>
      </c>
      <c r="E773" s="19"/>
      <c r="F773" s="20"/>
    </row>
    <row r="774" ht="18" customHeight="1" spans="1:6">
      <c r="A774" s="15">
        <v>2110402</v>
      </c>
      <c r="B774" s="21" t="s">
        <v>575</v>
      </c>
      <c r="C774" s="22">
        <v>0</v>
      </c>
      <c r="D774" s="18">
        <v>570</v>
      </c>
      <c r="E774" s="23">
        <v>1</v>
      </c>
      <c r="F774" s="20">
        <v>1</v>
      </c>
    </row>
    <row r="775" ht="18" customHeight="1" spans="1:6">
      <c r="A775" s="15">
        <v>2110404</v>
      </c>
      <c r="B775" s="21" t="s">
        <v>576</v>
      </c>
      <c r="C775" s="22">
        <v>0</v>
      </c>
      <c r="D775" s="18">
        <v>0</v>
      </c>
      <c r="E775" s="19"/>
      <c r="F775" s="20"/>
    </row>
    <row r="776" ht="18" customHeight="1" spans="1:6">
      <c r="A776" s="15">
        <v>2110405</v>
      </c>
      <c r="B776" s="21" t="s">
        <v>577</v>
      </c>
      <c r="C776" s="22">
        <v>0</v>
      </c>
      <c r="D776" s="18">
        <v>0</v>
      </c>
      <c r="E776" s="19"/>
      <c r="F776" s="20"/>
    </row>
    <row r="777" ht="18" customHeight="1" spans="1:6">
      <c r="A777" s="15">
        <v>2110406</v>
      </c>
      <c r="B777" s="21" t="s">
        <v>578</v>
      </c>
      <c r="C777" s="22">
        <v>0</v>
      </c>
      <c r="D777" s="18">
        <v>0</v>
      </c>
      <c r="E777" s="19"/>
      <c r="F777" s="20"/>
    </row>
    <row r="778" ht="18" customHeight="1" spans="1:6">
      <c r="A778" s="15">
        <v>2110499</v>
      </c>
      <c r="B778" s="21" t="s">
        <v>579</v>
      </c>
      <c r="C778" s="22">
        <v>0</v>
      </c>
      <c r="D778" s="18">
        <v>0</v>
      </c>
      <c r="E778" s="19"/>
      <c r="F778" s="20"/>
    </row>
    <row r="779" ht="18" customHeight="1" spans="1:6">
      <c r="A779" s="15">
        <v>21105</v>
      </c>
      <c r="B779" s="16" t="s">
        <v>580</v>
      </c>
      <c r="C779" s="17">
        <v>0</v>
      </c>
      <c r="D779" s="18">
        <f>SUM(D780:D785)</f>
        <v>1117</v>
      </c>
      <c r="E779" s="23">
        <v>1</v>
      </c>
      <c r="F779" s="20">
        <v>-0.219972067039106</v>
      </c>
    </row>
    <row r="780" ht="18" customHeight="1" spans="1:6">
      <c r="A780" s="15">
        <v>2110501</v>
      </c>
      <c r="B780" s="21" t="s">
        <v>581</v>
      </c>
      <c r="C780" s="22">
        <v>0</v>
      </c>
      <c r="D780" s="18">
        <v>0</v>
      </c>
      <c r="E780" s="19"/>
      <c r="F780" s="20"/>
    </row>
    <row r="781" ht="18" customHeight="1" spans="1:6">
      <c r="A781" s="15">
        <v>2110502</v>
      </c>
      <c r="B781" s="21" t="s">
        <v>582</v>
      </c>
      <c r="C781" s="22">
        <v>0</v>
      </c>
      <c r="D781" s="18">
        <v>0</v>
      </c>
      <c r="E781" s="19"/>
      <c r="F781" s="20"/>
    </row>
    <row r="782" ht="18" customHeight="1" spans="1:6">
      <c r="A782" s="15">
        <v>2110503</v>
      </c>
      <c r="B782" s="21" t="s">
        <v>583</v>
      </c>
      <c r="C782" s="22">
        <v>0</v>
      </c>
      <c r="D782" s="18">
        <v>0</v>
      </c>
      <c r="E782" s="19"/>
      <c r="F782" s="20"/>
    </row>
    <row r="783" ht="18" customHeight="1" spans="1:6">
      <c r="A783" s="15">
        <v>2110506</v>
      </c>
      <c r="B783" s="21" t="s">
        <v>584</v>
      </c>
      <c r="C783" s="22">
        <v>0</v>
      </c>
      <c r="D783" s="18">
        <v>0</v>
      </c>
      <c r="E783" s="19"/>
      <c r="F783" s="20"/>
    </row>
    <row r="784" ht="18" customHeight="1" spans="1:6">
      <c r="A784" s="15">
        <v>2110507</v>
      </c>
      <c r="B784" s="21" t="s">
        <v>585</v>
      </c>
      <c r="C784" s="22">
        <v>0</v>
      </c>
      <c r="D784" s="18">
        <v>1117</v>
      </c>
      <c r="E784" s="23">
        <v>1</v>
      </c>
      <c r="F784" s="20">
        <v>-0.219972067039106</v>
      </c>
    </row>
    <row r="785" ht="18" customHeight="1" spans="1:6">
      <c r="A785" s="15">
        <v>2110599</v>
      </c>
      <c r="B785" s="21" t="s">
        <v>586</v>
      </c>
      <c r="C785" s="22">
        <v>0</v>
      </c>
      <c r="D785" s="18">
        <v>0</v>
      </c>
      <c r="E785" s="19"/>
      <c r="F785" s="20"/>
    </row>
    <row r="786" ht="18" customHeight="1" spans="1:6">
      <c r="A786" s="15">
        <v>21106</v>
      </c>
      <c r="B786" s="16" t="s">
        <v>587</v>
      </c>
      <c r="C786" s="17">
        <v>0</v>
      </c>
      <c r="D786" s="18">
        <f>SUM(D787:D791)</f>
        <v>0</v>
      </c>
      <c r="E786" s="19"/>
      <c r="F786" s="20"/>
    </row>
    <row r="787" ht="18" customHeight="1" spans="1:6">
      <c r="A787" s="15">
        <v>2110602</v>
      </c>
      <c r="B787" s="21" t="s">
        <v>588</v>
      </c>
      <c r="C787" s="22">
        <v>0</v>
      </c>
      <c r="D787" s="18">
        <v>0</v>
      </c>
      <c r="E787" s="19"/>
      <c r="F787" s="20"/>
    </row>
    <row r="788" ht="18" customHeight="1" spans="1:6">
      <c r="A788" s="15">
        <v>2110603</v>
      </c>
      <c r="B788" s="21" t="s">
        <v>589</v>
      </c>
      <c r="C788" s="22">
        <v>0</v>
      </c>
      <c r="D788" s="18">
        <v>0</v>
      </c>
      <c r="E788" s="19"/>
      <c r="F788" s="20"/>
    </row>
    <row r="789" ht="18" customHeight="1" spans="1:6">
      <c r="A789" s="15">
        <v>2110604</v>
      </c>
      <c r="B789" s="21" t="s">
        <v>590</v>
      </c>
      <c r="C789" s="22">
        <v>0</v>
      </c>
      <c r="D789" s="18">
        <v>0</v>
      </c>
      <c r="E789" s="19"/>
      <c r="F789" s="20"/>
    </row>
    <row r="790" ht="18" customHeight="1" spans="1:6">
      <c r="A790" s="15">
        <v>2110605</v>
      </c>
      <c r="B790" s="21" t="s">
        <v>591</v>
      </c>
      <c r="C790" s="22">
        <v>0</v>
      </c>
      <c r="D790" s="18">
        <v>0</v>
      </c>
      <c r="E790" s="19"/>
      <c r="F790" s="20"/>
    </row>
    <row r="791" ht="18" customHeight="1" spans="1:6">
      <c r="A791" s="15">
        <v>2110699</v>
      </c>
      <c r="B791" s="21" t="s">
        <v>592</v>
      </c>
      <c r="C791" s="22">
        <v>0</v>
      </c>
      <c r="D791" s="18">
        <v>0</v>
      </c>
      <c r="E791" s="19"/>
      <c r="F791" s="20"/>
    </row>
    <row r="792" ht="18" customHeight="1" spans="1:6">
      <c r="A792" s="15">
        <v>21107</v>
      </c>
      <c r="B792" s="16" t="s">
        <v>593</v>
      </c>
      <c r="C792" s="17">
        <v>0</v>
      </c>
      <c r="D792" s="18">
        <f>SUM(D793:D794)</f>
        <v>0</v>
      </c>
      <c r="E792" s="19"/>
      <c r="F792" s="20"/>
    </row>
    <row r="793" ht="18" customHeight="1" spans="1:6">
      <c r="A793" s="15">
        <v>2110704</v>
      </c>
      <c r="B793" s="21" t="s">
        <v>594</v>
      </c>
      <c r="C793" s="22">
        <v>0</v>
      </c>
      <c r="D793" s="18">
        <v>0</v>
      </c>
      <c r="E793" s="19"/>
      <c r="F793" s="20"/>
    </row>
    <row r="794" ht="18" customHeight="1" spans="1:6">
      <c r="A794" s="15">
        <v>2110799</v>
      </c>
      <c r="B794" s="21" t="s">
        <v>595</v>
      </c>
      <c r="C794" s="22">
        <v>0</v>
      </c>
      <c r="D794" s="18">
        <v>0</v>
      </c>
      <c r="E794" s="19"/>
      <c r="F794" s="20"/>
    </row>
    <row r="795" ht="18" customHeight="1" spans="1:6">
      <c r="A795" s="15">
        <v>21108</v>
      </c>
      <c r="B795" s="16" t="s">
        <v>596</v>
      </c>
      <c r="C795" s="17">
        <v>0</v>
      </c>
      <c r="D795" s="18">
        <f>SUM(D796:D797)</f>
        <v>0</v>
      </c>
      <c r="E795" s="19"/>
      <c r="F795" s="20"/>
    </row>
    <row r="796" ht="18" customHeight="1" spans="1:6">
      <c r="A796" s="15">
        <v>2110804</v>
      </c>
      <c r="B796" s="21" t="s">
        <v>597</v>
      </c>
      <c r="C796" s="22">
        <v>0</v>
      </c>
      <c r="D796" s="18">
        <v>0</v>
      </c>
      <c r="E796" s="19"/>
      <c r="F796" s="20"/>
    </row>
    <row r="797" ht="18" customHeight="1" spans="1:6">
      <c r="A797" s="15">
        <v>2110899</v>
      </c>
      <c r="B797" s="21" t="s">
        <v>598</v>
      </c>
      <c r="C797" s="22">
        <v>0</v>
      </c>
      <c r="D797" s="18">
        <v>0</v>
      </c>
      <c r="E797" s="19"/>
      <c r="F797" s="20"/>
    </row>
    <row r="798" ht="18" customHeight="1" spans="1:6">
      <c r="A798" s="15">
        <v>21109</v>
      </c>
      <c r="B798" s="16" t="s">
        <v>599</v>
      </c>
      <c r="C798" s="17">
        <v>0</v>
      </c>
      <c r="D798" s="18">
        <f>D799</f>
        <v>0</v>
      </c>
      <c r="E798" s="19"/>
      <c r="F798" s="20"/>
    </row>
    <row r="799" ht="18" customHeight="1" spans="1:6">
      <c r="A799" s="15">
        <v>2110901</v>
      </c>
      <c r="B799" s="21" t="s">
        <v>600</v>
      </c>
      <c r="C799" s="22"/>
      <c r="D799" s="18">
        <v>0</v>
      </c>
      <c r="E799" s="19"/>
      <c r="F799" s="20"/>
    </row>
    <row r="800" ht="18" customHeight="1" spans="1:6">
      <c r="A800" s="15">
        <v>21110</v>
      </c>
      <c r="B800" s="16" t="s">
        <v>601</v>
      </c>
      <c r="C800" s="17"/>
      <c r="D800" s="18">
        <f>D801</f>
        <v>72</v>
      </c>
      <c r="E800" s="23">
        <v>1</v>
      </c>
      <c r="F800" s="20">
        <v>1</v>
      </c>
    </row>
    <row r="801" ht="18" customHeight="1" spans="1:6">
      <c r="A801" s="15">
        <v>2111001</v>
      </c>
      <c r="B801" s="21" t="s">
        <v>602</v>
      </c>
      <c r="C801" s="22"/>
      <c r="D801" s="18">
        <v>72</v>
      </c>
      <c r="E801" s="23">
        <v>1</v>
      </c>
      <c r="F801" s="20">
        <v>1</v>
      </c>
    </row>
    <row r="802" ht="18" customHeight="1" spans="1:6">
      <c r="A802" s="15">
        <v>21111</v>
      </c>
      <c r="B802" s="16" t="s">
        <v>603</v>
      </c>
      <c r="C802" s="17">
        <v>0</v>
      </c>
      <c r="D802" s="18">
        <f>SUM(D803:D807)</f>
        <v>100</v>
      </c>
      <c r="E802" s="23">
        <v>1</v>
      </c>
      <c r="F802" s="20">
        <v>-0.830508474576271</v>
      </c>
    </row>
    <row r="803" ht="18" customHeight="1" spans="1:6">
      <c r="A803" s="15">
        <v>2111101</v>
      </c>
      <c r="B803" s="21" t="s">
        <v>604</v>
      </c>
      <c r="C803" s="22">
        <v>0</v>
      </c>
      <c r="D803" s="18">
        <v>0</v>
      </c>
      <c r="E803" s="19"/>
      <c r="F803" s="20"/>
    </row>
    <row r="804" ht="18" customHeight="1" spans="1:6">
      <c r="A804" s="15">
        <v>2111102</v>
      </c>
      <c r="B804" s="21" t="s">
        <v>605</v>
      </c>
      <c r="C804" s="22">
        <v>0</v>
      </c>
      <c r="D804" s="18">
        <v>0</v>
      </c>
      <c r="E804" s="19"/>
      <c r="F804" s="20"/>
    </row>
    <row r="805" ht="18" customHeight="1" spans="1:6">
      <c r="A805" s="15">
        <v>2111103</v>
      </c>
      <c r="B805" s="21" t="s">
        <v>606</v>
      </c>
      <c r="C805" s="22">
        <v>0</v>
      </c>
      <c r="D805" s="18">
        <v>0</v>
      </c>
      <c r="E805" s="19"/>
      <c r="F805" s="20"/>
    </row>
    <row r="806" ht="18" customHeight="1" spans="1:6">
      <c r="A806" s="15">
        <v>2111104</v>
      </c>
      <c r="B806" s="21" t="s">
        <v>607</v>
      </c>
      <c r="C806" s="22">
        <v>0</v>
      </c>
      <c r="D806" s="18">
        <v>0</v>
      </c>
      <c r="E806" s="19"/>
      <c r="F806" s="20"/>
    </row>
    <row r="807" ht="18" customHeight="1" spans="1:6">
      <c r="A807" s="15">
        <v>2111199</v>
      </c>
      <c r="B807" s="21" t="s">
        <v>608</v>
      </c>
      <c r="C807" s="22">
        <v>0</v>
      </c>
      <c r="D807" s="18">
        <v>100</v>
      </c>
      <c r="E807" s="23">
        <v>1</v>
      </c>
      <c r="F807" s="20">
        <v>-0.830508474576271</v>
      </c>
    </row>
    <row r="808" ht="18" customHeight="1" spans="1:6">
      <c r="A808" s="15">
        <v>21112</v>
      </c>
      <c r="B808" s="16" t="s">
        <v>609</v>
      </c>
      <c r="C808" s="17">
        <v>0</v>
      </c>
      <c r="D808" s="18">
        <f>D809</f>
        <v>0</v>
      </c>
      <c r="E808" s="19"/>
      <c r="F808" s="20"/>
    </row>
    <row r="809" ht="18" customHeight="1" spans="1:6">
      <c r="A809" s="15">
        <v>2111201</v>
      </c>
      <c r="B809" s="21" t="s">
        <v>610</v>
      </c>
      <c r="C809" s="22"/>
      <c r="D809" s="18">
        <v>0</v>
      </c>
      <c r="E809" s="19"/>
      <c r="F809" s="20"/>
    </row>
    <row r="810" ht="18" customHeight="1" spans="1:6">
      <c r="A810" s="15">
        <v>21113</v>
      </c>
      <c r="B810" s="16" t="s">
        <v>611</v>
      </c>
      <c r="C810" s="17">
        <v>0</v>
      </c>
      <c r="D810" s="18">
        <f>D811</f>
        <v>0</v>
      </c>
      <c r="E810" s="19"/>
      <c r="F810" s="20"/>
    </row>
    <row r="811" ht="18" customHeight="1" spans="1:6">
      <c r="A811" s="15">
        <v>2111301</v>
      </c>
      <c r="B811" s="21" t="s">
        <v>612</v>
      </c>
      <c r="C811" s="22"/>
      <c r="D811" s="18">
        <v>0</v>
      </c>
      <c r="E811" s="19"/>
      <c r="F811" s="20"/>
    </row>
    <row r="812" ht="18" customHeight="1" spans="1:6">
      <c r="A812" s="15">
        <v>21114</v>
      </c>
      <c r="B812" s="16" t="s">
        <v>613</v>
      </c>
      <c r="C812" s="17">
        <v>0</v>
      </c>
      <c r="D812" s="18">
        <f>SUM(D813:D822)</f>
        <v>0</v>
      </c>
      <c r="E812" s="19"/>
      <c r="F812" s="20"/>
    </row>
    <row r="813" ht="18" customHeight="1" spans="1:6">
      <c r="A813" s="15">
        <v>2111401</v>
      </c>
      <c r="B813" s="21" t="s">
        <v>10</v>
      </c>
      <c r="C813" s="22">
        <v>0</v>
      </c>
      <c r="D813" s="18">
        <v>0</v>
      </c>
      <c r="E813" s="19"/>
      <c r="F813" s="20"/>
    </row>
    <row r="814" ht="18" customHeight="1" spans="1:6">
      <c r="A814" s="15">
        <v>2111402</v>
      </c>
      <c r="B814" s="21" t="s">
        <v>11</v>
      </c>
      <c r="C814" s="22">
        <v>0</v>
      </c>
      <c r="D814" s="18">
        <v>0</v>
      </c>
      <c r="E814" s="19"/>
      <c r="F814" s="20"/>
    </row>
    <row r="815" ht="18" customHeight="1" spans="1:6">
      <c r="A815" s="15">
        <v>2111403</v>
      </c>
      <c r="B815" s="21" t="s">
        <v>12</v>
      </c>
      <c r="C815" s="22">
        <v>0</v>
      </c>
      <c r="D815" s="18">
        <v>0</v>
      </c>
      <c r="E815" s="19"/>
      <c r="F815" s="20"/>
    </row>
    <row r="816" ht="18" customHeight="1" spans="1:6">
      <c r="A816" s="15">
        <v>2111406</v>
      </c>
      <c r="B816" s="21" t="s">
        <v>614</v>
      </c>
      <c r="C816" s="22">
        <v>0</v>
      </c>
      <c r="D816" s="18">
        <v>0</v>
      </c>
      <c r="E816" s="19"/>
      <c r="F816" s="20"/>
    </row>
    <row r="817" ht="18" customHeight="1" spans="1:6">
      <c r="A817" s="15">
        <v>2111407</v>
      </c>
      <c r="B817" s="21" t="s">
        <v>615</v>
      </c>
      <c r="C817" s="22">
        <v>0</v>
      </c>
      <c r="D817" s="18">
        <v>0</v>
      </c>
      <c r="E817" s="19"/>
      <c r="F817" s="20"/>
    </row>
    <row r="818" ht="18" customHeight="1" spans="1:6">
      <c r="A818" s="15">
        <v>2111408</v>
      </c>
      <c r="B818" s="21" t="s">
        <v>616</v>
      </c>
      <c r="C818" s="22">
        <v>0</v>
      </c>
      <c r="D818" s="18">
        <v>0</v>
      </c>
      <c r="E818" s="19"/>
      <c r="F818" s="20"/>
    </row>
    <row r="819" ht="18" customHeight="1" spans="1:6">
      <c r="A819" s="15">
        <v>2111411</v>
      </c>
      <c r="B819" s="21" t="s">
        <v>51</v>
      </c>
      <c r="C819" s="22">
        <v>0</v>
      </c>
      <c r="D819" s="18">
        <v>0</v>
      </c>
      <c r="E819" s="19"/>
      <c r="F819" s="20"/>
    </row>
    <row r="820" ht="18" customHeight="1" spans="1:6">
      <c r="A820" s="15">
        <v>2111413</v>
      </c>
      <c r="B820" s="21" t="s">
        <v>617</v>
      </c>
      <c r="C820" s="22">
        <v>0</v>
      </c>
      <c r="D820" s="18">
        <v>0</v>
      </c>
      <c r="E820" s="19"/>
      <c r="F820" s="20"/>
    </row>
    <row r="821" ht="18" customHeight="1" spans="1:6">
      <c r="A821" s="15">
        <v>2111450</v>
      </c>
      <c r="B821" s="21" t="s">
        <v>19</v>
      </c>
      <c r="C821" s="22">
        <v>0</v>
      </c>
      <c r="D821" s="18">
        <v>0</v>
      </c>
      <c r="E821" s="19"/>
      <c r="F821" s="20"/>
    </row>
    <row r="822" ht="18" customHeight="1" spans="1:6">
      <c r="A822" s="15">
        <v>2111499</v>
      </c>
      <c r="B822" s="21" t="s">
        <v>618</v>
      </c>
      <c r="C822" s="22">
        <v>0</v>
      </c>
      <c r="D822" s="18">
        <v>0</v>
      </c>
      <c r="E822" s="19"/>
      <c r="F822" s="20"/>
    </row>
    <row r="823" ht="18" customHeight="1" spans="1:6">
      <c r="A823" s="15">
        <v>21199</v>
      </c>
      <c r="B823" s="16" t="s">
        <v>619</v>
      </c>
      <c r="C823" s="17">
        <v>0</v>
      </c>
      <c r="D823" s="18">
        <f>D824</f>
        <v>7</v>
      </c>
      <c r="E823" s="23">
        <v>1</v>
      </c>
      <c r="F823" s="20">
        <v>1</v>
      </c>
    </row>
    <row r="824" ht="18" customHeight="1" spans="1:6">
      <c r="A824" s="15">
        <v>2119999</v>
      </c>
      <c r="B824" s="21" t="s">
        <v>620</v>
      </c>
      <c r="C824" s="22">
        <v>0</v>
      </c>
      <c r="D824" s="18">
        <v>7</v>
      </c>
      <c r="E824" s="23">
        <v>1</v>
      </c>
      <c r="F824" s="20">
        <v>1</v>
      </c>
    </row>
    <row r="825" ht="18" customHeight="1" spans="1:6">
      <c r="A825" s="15">
        <v>212</v>
      </c>
      <c r="B825" s="16" t="s">
        <v>621</v>
      </c>
      <c r="C825" s="17">
        <v>282976</v>
      </c>
      <c r="D825" s="18">
        <f>SUM(D826,D837,D839,D842,D844,D846)</f>
        <v>62711</v>
      </c>
      <c r="E825" s="19">
        <f>D825/C825</f>
        <v>0.22161243356327</v>
      </c>
      <c r="F825" s="20">
        <v>0.193903971366561</v>
      </c>
    </row>
    <row r="826" ht="18" customHeight="1" spans="1:6">
      <c r="A826" s="15">
        <v>21201</v>
      </c>
      <c r="B826" s="16" t="s">
        <v>622</v>
      </c>
      <c r="C826" s="17">
        <v>16362.23</v>
      </c>
      <c r="D826" s="18">
        <f>SUM(D827:D836)</f>
        <v>8199</v>
      </c>
      <c r="E826" s="19">
        <f>D826/C826</f>
        <v>0.501093066165187</v>
      </c>
      <c r="F826" s="20">
        <v>-0.0851372461504128</v>
      </c>
    </row>
    <row r="827" ht="18" customHeight="1" spans="1:6">
      <c r="A827" s="15">
        <v>2120101</v>
      </c>
      <c r="B827" s="21" t="s">
        <v>10</v>
      </c>
      <c r="C827" s="22">
        <v>60.94</v>
      </c>
      <c r="D827" s="18">
        <v>359</v>
      </c>
      <c r="E827" s="19">
        <f>D827/C827</f>
        <v>5.89104036757466</v>
      </c>
      <c r="F827" s="20">
        <v>-0.252083333333333</v>
      </c>
    </row>
    <row r="828" ht="18" customHeight="1" spans="1:6">
      <c r="A828" s="15">
        <v>2120102</v>
      </c>
      <c r="B828" s="21" t="s">
        <v>11</v>
      </c>
      <c r="C828" s="22">
        <v>0</v>
      </c>
      <c r="D828" s="18">
        <v>0</v>
      </c>
      <c r="E828" s="19"/>
      <c r="F828" s="20">
        <v>-1</v>
      </c>
    </row>
    <row r="829" ht="18" customHeight="1" spans="1:6">
      <c r="A829" s="15">
        <v>2120103</v>
      </c>
      <c r="B829" s="21" t="s">
        <v>12</v>
      </c>
      <c r="C829" s="22">
        <v>0</v>
      </c>
      <c r="D829" s="18">
        <v>0</v>
      </c>
      <c r="E829" s="19"/>
      <c r="F829" s="20"/>
    </row>
    <row r="830" ht="18" customHeight="1" spans="1:6">
      <c r="A830" s="15">
        <v>2120104</v>
      </c>
      <c r="B830" s="21" t="s">
        <v>623</v>
      </c>
      <c r="C830" s="22">
        <v>1786.29</v>
      </c>
      <c r="D830" s="18">
        <v>1827</v>
      </c>
      <c r="E830" s="19">
        <f>D830/C830</f>
        <v>1.02279025242262</v>
      </c>
      <c r="F830" s="20">
        <v>-0.136578449905482</v>
      </c>
    </row>
    <row r="831" ht="18" customHeight="1" spans="1:6">
      <c r="A831" s="15">
        <v>2120105</v>
      </c>
      <c r="B831" s="21" t="s">
        <v>624</v>
      </c>
      <c r="C831" s="22">
        <v>0</v>
      </c>
      <c r="D831" s="18">
        <v>0</v>
      </c>
      <c r="E831" s="19"/>
      <c r="F831" s="20"/>
    </row>
    <row r="832" ht="18" customHeight="1" spans="1:6">
      <c r="A832" s="15">
        <v>2120106</v>
      </c>
      <c r="B832" s="21" t="s">
        <v>625</v>
      </c>
      <c r="C832" s="22">
        <v>560</v>
      </c>
      <c r="D832" s="18">
        <v>114</v>
      </c>
      <c r="E832" s="19">
        <f>D832/C832</f>
        <v>0.203571428571429</v>
      </c>
      <c r="F832" s="20">
        <v>1.19230769230769</v>
      </c>
    </row>
    <row r="833" ht="18" customHeight="1" spans="1:6">
      <c r="A833" s="15">
        <v>2120107</v>
      </c>
      <c r="B833" s="21" t="s">
        <v>626</v>
      </c>
      <c r="C833" s="22">
        <v>0</v>
      </c>
      <c r="D833" s="18">
        <v>0</v>
      </c>
      <c r="E833" s="19"/>
      <c r="F833" s="20"/>
    </row>
    <row r="834" ht="18" customHeight="1" spans="1:6">
      <c r="A834" s="15">
        <v>2120109</v>
      </c>
      <c r="B834" s="21" t="s">
        <v>627</v>
      </c>
      <c r="C834" s="22">
        <v>0</v>
      </c>
      <c r="D834" s="18">
        <v>0</v>
      </c>
      <c r="E834" s="19"/>
      <c r="F834" s="20"/>
    </row>
    <row r="835" ht="18" customHeight="1" spans="1:6">
      <c r="A835" s="15">
        <v>2120110</v>
      </c>
      <c r="B835" s="21" t="s">
        <v>628</v>
      </c>
      <c r="C835" s="22">
        <v>0</v>
      </c>
      <c r="D835" s="18">
        <v>0</v>
      </c>
      <c r="E835" s="19"/>
      <c r="F835" s="20"/>
    </row>
    <row r="836" ht="18" customHeight="1" spans="1:6">
      <c r="A836" s="15">
        <v>2120199</v>
      </c>
      <c r="B836" s="21" t="s">
        <v>629</v>
      </c>
      <c r="C836" s="22">
        <v>13955</v>
      </c>
      <c r="D836" s="18">
        <v>5899</v>
      </c>
      <c r="E836" s="19">
        <f>D836/C836</f>
        <v>0.422715872447152</v>
      </c>
      <c r="F836" s="20">
        <v>-0.0635021431973329</v>
      </c>
    </row>
    <row r="837" ht="18" customHeight="1" spans="1:6">
      <c r="A837" s="15">
        <v>21202</v>
      </c>
      <c r="B837" s="16" t="s">
        <v>630</v>
      </c>
      <c r="C837" s="17"/>
      <c r="D837" s="18">
        <f>D838</f>
        <v>0</v>
      </c>
      <c r="E837" s="19"/>
      <c r="F837" s="20"/>
    </row>
    <row r="838" ht="18" customHeight="1" spans="1:6">
      <c r="A838" s="15">
        <v>2120201</v>
      </c>
      <c r="B838" s="21" t="s">
        <v>631</v>
      </c>
      <c r="C838" s="22"/>
      <c r="D838" s="18">
        <v>0</v>
      </c>
      <c r="E838" s="19"/>
      <c r="F838" s="20"/>
    </row>
    <row r="839" ht="18" customHeight="1" spans="1:6">
      <c r="A839" s="15">
        <v>21203</v>
      </c>
      <c r="B839" s="16" t="s">
        <v>632</v>
      </c>
      <c r="C839" s="17">
        <v>12706.43</v>
      </c>
      <c r="D839" s="18">
        <f>SUM(D840:D841)</f>
        <v>22038</v>
      </c>
      <c r="E839" s="19">
        <f>D839/C839</f>
        <v>1.73439746647957</v>
      </c>
      <c r="F839" s="20">
        <v>-0.101992583839289</v>
      </c>
    </row>
    <row r="840" ht="18" customHeight="1" spans="1:6">
      <c r="A840" s="15">
        <v>2120303</v>
      </c>
      <c r="B840" s="21" t="s">
        <v>633</v>
      </c>
      <c r="C840" s="22">
        <v>11788.38</v>
      </c>
      <c r="D840" s="18">
        <v>14532</v>
      </c>
      <c r="E840" s="19">
        <f>D840/C840</f>
        <v>1.23273935858871</v>
      </c>
      <c r="F840" s="20">
        <v>0.331256870648589</v>
      </c>
    </row>
    <row r="841" ht="18" customHeight="1" spans="1:6">
      <c r="A841" s="15">
        <v>2120399</v>
      </c>
      <c r="B841" s="21" t="s">
        <v>634</v>
      </c>
      <c r="C841" s="22">
        <v>918.05</v>
      </c>
      <c r="D841" s="18">
        <v>7506</v>
      </c>
      <c r="E841" s="19">
        <f>D841/C841</f>
        <v>8.17602527095474</v>
      </c>
      <c r="F841" s="20">
        <v>-0.449100917431193</v>
      </c>
    </row>
    <row r="842" ht="18" customHeight="1" spans="1:6">
      <c r="A842" s="15">
        <v>21205</v>
      </c>
      <c r="B842" s="16" t="s">
        <v>635</v>
      </c>
      <c r="C842" s="17">
        <v>11825.49</v>
      </c>
      <c r="D842" s="18">
        <f t="shared" ref="D842:D846" si="4">D843</f>
        <v>13784</v>
      </c>
      <c r="E842" s="19">
        <f>D842/C842</f>
        <v>1.16561766150916</v>
      </c>
      <c r="F842" s="20">
        <v>0.243257869576982</v>
      </c>
    </row>
    <row r="843" ht="18" customHeight="1" spans="1:6">
      <c r="A843" s="15">
        <v>2120501</v>
      </c>
      <c r="B843" s="21" t="s">
        <v>636</v>
      </c>
      <c r="C843" s="22">
        <v>11825.49</v>
      </c>
      <c r="D843" s="18">
        <v>13784</v>
      </c>
      <c r="E843" s="19">
        <f>D843/C843</f>
        <v>1.16561766150916</v>
      </c>
      <c r="F843" s="20">
        <v>0.243257869576982</v>
      </c>
    </row>
    <row r="844" ht="18" customHeight="1" spans="1:6">
      <c r="A844" s="15">
        <v>21206</v>
      </c>
      <c r="B844" s="16" t="s">
        <v>637</v>
      </c>
      <c r="C844" s="17">
        <v>0</v>
      </c>
      <c r="D844" s="18">
        <f t="shared" si="4"/>
        <v>0</v>
      </c>
      <c r="E844" s="19"/>
      <c r="F844" s="20"/>
    </row>
    <row r="845" ht="18" customHeight="1" spans="1:6">
      <c r="A845" s="15">
        <v>2120601</v>
      </c>
      <c r="B845" s="21" t="s">
        <v>638</v>
      </c>
      <c r="C845" s="22">
        <v>0</v>
      </c>
      <c r="D845" s="18">
        <v>0</v>
      </c>
      <c r="E845" s="19"/>
      <c r="F845" s="20"/>
    </row>
    <row r="846" ht="18" customHeight="1" spans="1:6">
      <c r="A846" s="15">
        <v>21299</v>
      </c>
      <c r="B846" s="16" t="s">
        <v>639</v>
      </c>
      <c r="C846" s="17">
        <v>242082</v>
      </c>
      <c r="D846" s="18">
        <f t="shared" si="4"/>
        <v>18690</v>
      </c>
      <c r="E846" s="19">
        <f>D846/C846</f>
        <v>0.0772052445039284</v>
      </c>
      <c r="F846" s="20">
        <v>1.35509072580645</v>
      </c>
    </row>
    <row r="847" ht="18" customHeight="1" spans="1:6">
      <c r="A847" s="15">
        <v>2129999</v>
      </c>
      <c r="B847" s="21" t="s">
        <v>640</v>
      </c>
      <c r="C847" s="22">
        <v>242082</v>
      </c>
      <c r="D847" s="18">
        <v>18690</v>
      </c>
      <c r="E847" s="19">
        <f>D847/C847</f>
        <v>0.0772052445039284</v>
      </c>
      <c r="F847" s="20">
        <v>1.35509072580645</v>
      </c>
    </row>
    <row r="848" ht="18" customHeight="1" spans="1:6">
      <c r="A848" s="15">
        <v>213</v>
      </c>
      <c r="B848" s="16" t="s">
        <v>641</v>
      </c>
      <c r="C848" s="17">
        <v>21510</v>
      </c>
      <c r="D848" s="18">
        <f>SUM(D849,D875,D897,D925,D936,D943,D949,D952)</f>
        <v>142318</v>
      </c>
      <c r="E848" s="19">
        <f>D848/C848</f>
        <v>6.61636448163645</v>
      </c>
      <c r="F848" s="20">
        <v>0.383447390932421</v>
      </c>
    </row>
    <row r="849" ht="18" customHeight="1" spans="1:6">
      <c r="A849" s="15">
        <v>21301</v>
      </c>
      <c r="B849" s="16" t="s">
        <v>642</v>
      </c>
      <c r="C849" s="17">
        <v>6170.4</v>
      </c>
      <c r="D849" s="18">
        <f>SUM(D850:D874)</f>
        <v>89948</v>
      </c>
      <c r="E849" s="19">
        <f>D849/C849</f>
        <v>14.577336963568</v>
      </c>
      <c r="F849" s="20">
        <v>0.505632647595454</v>
      </c>
    </row>
    <row r="850" ht="18" customHeight="1" spans="1:6">
      <c r="A850" s="15">
        <v>2130101</v>
      </c>
      <c r="B850" s="21" t="s">
        <v>10</v>
      </c>
      <c r="C850" s="22">
        <v>616.54</v>
      </c>
      <c r="D850" s="18">
        <v>449</v>
      </c>
      <c r="E850" s="19">
        <f>D850/C850</f>
        <v>0.728257696175431</v>
      </c>
      <c r="F850" s="20">
        <v>-0.152830188679245</v>
      </c>
    </row>
    <row r="851" ht="18" customHeight="1" spans="1:6">
      <c r="A851" s="15">
        <v>2130102</v>
      </c>
      <c r="B851" s="21" t="s">
        <v>11</v>
      </c>
      <c r="C851" s="22">
        <v>0</v>
      </c>
      <c r="D851" s="18">
        <v>0</v>
      </c>
      <c r="E851" s="19"/>
      <c r="F851" s="20"/>
    </row>
    <row r="852" ht="18" customHeight="1" spans="1:6">
      <c r="A852" s="15">
        <v>2130103</v>
      </c>
      <c r="B852" s="21" t="s">
        <v>12</v>
      </c>
      <c r="C852" s="22">
        <v>0</v>
      </c>
      <c r="D852" s="18">
        <v>0</v>
      </c>
      <c r="E852" s="19"/>
      <c r="F852" s="20"/>
    </row>
    <row r="853" ht="18" customHeight="1" spans="1:6">
      <c r="A853" s="15">
        <v>2130104</v>
      </c>
      <c r="B853" s="21" t="s">
        <v>19</v>
      </c>
      <c r="C853" s="22">
        <v>4071.86</v>
      </c>
      <c r="D853" s="18">
        <v>4035</v>
      </c>
      <c r="E853" s="19">
        <f>D853/C853</f>
        <v>0.990947625900694</v>
      </c>
      <c r="F853" s="20">
        <v>-0.132444635562245</v>
      </c>
    </row>
    <row r="854" ht="18" customHeight="1" spans="1:6">
      <c r="A854" s="15">
        <v>2130105</v>
      </c>
      <c r="B854" s="21" t="s">
        <v>643</v>
      </c>
      <c r="C854" s="22">
        <v>0</v>
      </c>
      <c r="D854" s="18">
        <v>0</v>
      </c>
      <c r="E854" s="19"/>
      <c r="F854" s="20"/>
    </row>
    <row r="855" ht="18" customHeight="1" spans="1:6">
      <c r="A855" s="15">
        <v>2130106</v>
      </c>
      <c r="B855" s="21" t="s">
        <v>644</v>
      </c>
      <c r="C855" s="22">
        <v>20</v>
      </c>
      <c r="D855" s="18">
        <v>0</v>
      </c>
      <c r="E855" s="19">
        <f>D855/C855</f>
        <v>0</v>
      </c>
      <c r="F855" s="20"/>
    </row>
    <row r="856" ht="18" customHeight="1" spans="1:6">
      <c r="A856" s="15">
        <v>2130108</v>
      </c>
      <c r="B856" s="21" t="s">
        <v>645</v>
      </c>
      <c r="C856" s="22">
        <v>325</v>
      </c>
      <c r="D856" s="18">
        <v>587</v>
      </c>
      <c r="E856" s="19">
        <f>D856/C856</f>
        <v>1.80615384615385</v>
      </c>
      <c r="F856" s="20">
        <v>20.7407407407407</v>
      </c>
    </row>
    <row r="857" ht="18" customHeight="1" spans="1:6">
      <c r="A857" s="15">
        <v>2130109</v>
      </c>
      <c r="B857" s="21" t="s">
        <v>646</v>
      </c>
      <c r="C857" s="22">
        <v>37</v>
      </c>
      <c r="D857" s="18">
        <v>118</v>
      </c>
      <c r="E857" s="19">
        <f>D857/C857</f>
        <v>3.18918918918919</v>
      </c>
      <c r="F857" s="20">
        <v>1.45833333333333</v>
      </c>
    </row>
    <row r="858" ht="18" customHeight="1" spans="1:6">
      <c r="A858" s="15">
        <v>2130110</v>
      </c>
      <c r="B858" s="21" t="s">
        <v>647</v>
      </c>
      <c r="C858" s="22">
        <v>320</v>
      </c>
      <c r="D858" s="18">
        <v>342</v>
      </c>
      <c r="E858" s="19">
        <f>D858/C858</f>
        <v>1.06875</v>
      </c>
      <c r="F858" s="20">
        <v>1</v>
      </c>
    </row>
    <row r="859" ht="18" customHeight="1" spans="1:6">
      <c r="A859" s="15">
        <v>2130111</v>
      </c>
      <c r="B859" s="21" t="s">
        <v>648</v>
      </c>
      <c r="C859" s="22">
        <v>0</v>
      </c>
      <c r="D859" s="18">
        <v>25</v>
      </c>
      <c r="E859" s="23">
        <v>1</v>
      </c>
      <c r="F859" s="20">
        <v>1</v>
      </c>
    </row>
    <row r="860" ht="18" customHeight="1" spans="1:6">
      <c r="A860" s="15">
        <v>2130112</v>
      </c>
      <c r="B860" s="21" t="s">
        <v>649</v>
      </c>
      <c r="C860" s="22">
        <v>0</v>
      </c>
      <c r="D860" s="18">
        <v>0</v>
      </c>
      <c r="E860" s="19"/>
      <c r="F860" s="20"/>
    </row>
    <row r="861" ht="18" customHeight="1" spans="1:6">
      <c r="A861" s="15">
        <v>2130114</v>
      </c>
      <c r="B861" s="21" t="s">
        <v>650</v>
      </c>
      <c r="C861" s="22">
        <v>0</v>
      </c>
      <c r="D861" s="18">
        <v>0</v>
      </c>
      <c r="E861" s="19"/>
      <c r="F861" s="20"/>
    </row>
    <row r="862" ht="18" customHeight="1" spans="1:6">
      <c r="A862" s="15">
        <v>2130119</v>
      </c>
      <c r="B862" s="21" t="s">
        <v>651</v>
      </c>
      <c r="C862" s="22">
        <v>0</v>
      </c>
      <c r="D862" s="18">
        <v>135</v>
      </c>
      <c r="E862" s="23">
        <v>1</v>
      </c>
      <c r="F862" s="20">
        <v>-0.15625</v>
      </c>
    </row>
    <row r="863" ht="18" customHeight="1" spans="1:6">
      <c r="A863" s="15">
        <v>2130120</v>
      </c>
      <c r="B863" s="21" t="s">
        <v>652</v>
      </c>
      <c r="C863" s="22">
        <v>0</v>
      </c>
      <c r="D863" s="18">
        <v>0</v>
      </c>
      <c r="E863" s="19"/>
      <c r="F863" s="20"/>
    </row>
    <row r="864" ht="18" customHeight="1" spans="1:6">
      <c r="A864" s="15">
        <v>2130121</v>
      </c>
      <c r="B864" s="21" t="s">
        <v>653</v>
      </c>
      <c r="C864" s="22">
        <v>0</v>
      </c>
      <c r="D864" s="18">
        <v>0</v>
      </c>
      <c r="E864" s="19"/>
      <c r="F864" s="20"/>
    </row>
    <row r="865" ht="18" customHeight="1" spans="1:6">
      <c r="A865" s="15">
        <v>2130122</v>
      </c>
      <c r="B865" s="21" t="s">
        <v>654</v>
      </c>
      <c r="C865" s="22">
        <v>56</v>
      </c>
      <c r="D865" s="18">
        <v>45757</v>
      </c>
      <c r="E865" s="19">
        <f>D865/C865</f>
        <v>817.089285714286</v>
      </c>
      <c r="F865" s="20">
        <v>0.212748476013782</v>
      </c>
    </row>
    <row r="866" ht="18" customHeight="1" spans="1:6">
      <c r="A866" s="15">
        <v>2130124</v>
      </c>
      <c r="B866" s="21" t="s">
        <v>655</v>
      </c>
      <c r="C866" s="22">
        <v>0</v>
      </c>
      <c r="D866" s="18">
        <v>0</v>
      </c>
      <c r="E866" s="19"/>
      <c r="F866" s="20"/>
    </row>
    <row r="867" ht="18" customHeight="1" spans="1:6">
      <c r="A867" s="15">
        <v>2130125</v>
      </c>
      <c r="B867" s="21" t="s">
        <v>656</v>
      </c>
      <c r="C867" s="22">
        <v>0</v>
      </c>
      <c r="D867" s="18">
        <v>0</v>
      </c>
      <c r="E867" s="19"/>
      <c r="F867" s="20"/>
    </row>
    <row r="868" ht="18" customHeight="1" spans="1:6">
      <c r="A868" s="15">
        <v>2130126</v>
      </c>
      <c r="B868" s="21" t="s">
        <v>657</v>
      </c>
      <c r="C868" s="22">
        <v>724</v>
      </c>
      <c r="D868" s="18">
        <v>7871</v>
      </c>
      <c r="E868" s="19">
        <f>D868/C868</f>
        <v>10.871546961326</v>
      </c>
      <c r="F868" s="20">
        <v>3.18447634237108</v>
      </c>
    </row>
    <row r="869" ht="18" customHeight="1" spans="1:6">
      <c r="A869" s="15">
        <v>2130135</v>
      </c>
      <c r="B869" s="21" t="s">
        <v>658</v>
      </c>
      <c r="C869" s="22">
        <v>0</v>
      </c>
      <c r="D869" s="18">
        <v>2927</v>
      </c>
      <c r="E869" s="23">
        <v>1</v>
      </c>
      <c r="F869" s="20">
        <v>0.399808703969393</v>
      </c>
    </row>
    <row r="870" ht="18" customHeight="1" spans="1:6">
      <c r="A870" s="15">
        <v>2130142</v>
      </c>
      <c r="B870" s="21" t="s">
        <v>659</v>
      </c>
      <c r="C870" s="22">
        <v>0</v>
      </c>
      <c r="D870" s="18">
        <v>97</v>
      </c>
      <c r="E870" s="23">
        <v>1</v>
      </c>
      <c r="F870" s="20">
        <v>1</v>
      </c>
    </row>
    <row r="871" ht="18" customHeight="1" spans="1:6">
      <c r="A871" s="15">
        <v>2130148</v>
      </c>
      <c r="B871" s="21" t="s">
        <v>660</v>
      </c>
      <c r="C871" s="22">
        <v>0</v>
      </c>
      <c r="D871" s="18">
        <v>0</v>
      </c>
      <c r="E871" s="19"/>
      <c r="F871" s="20"/>
    </row>
    <row r="872" ht="18" customHeight="1" spans="1:6">
      <c r="A872" s="15">
        <v>2130152</v>
      </c>
      <c r="B872" s="21" t="s">
        <v>661</v>
      </c>
      <c r="C872" s="22">
        <v>0</v>
      </c>
      <c r="D872" s="18">
        <v>0</v>
      </c>
      <c r="E872" s="19"/>
      <c r="F872" s="20"/>
    </row>
    <row r="873" ht="18" customHeight="1" spans="1:6">
      <c r="A873" s="15">
        <v>2130153</v>
      </c>
      <c r="B873" s="21" t="s">
        <v>662</v>
      </c>
      <c r="C873" s="22">
        <v>0</v>
      </c>
      <c r="D873" s="18">
        <v>10825</v>
      </c>
      <c r="E873" s="23">
        <v>1</v>
      </c>
      <c r="F873" s="20">
        <v>1.75866462793068</v>
      </c>
    </row>
    <row r="874" ht="18" customHeight="1" spans="1:6">
      <c r="A874" s="15">
        <v>2130199</v>
      </c>
      <c r="B874" s="21" t="s">
        <v>663</v>
      </c>
      <c r="C874" s="22"/>
      <c r="D874" s="18">
        <v>16780</v>
      </c>
      <c r="E874" s="23">
        <v>1</v>
      </c>
      <c r="F874" s="20">
        <v>0.928957351419703</v>
      </c>
    </row>
    <row r="875" ht="18" customHeight="1" spans="1:6">
      <c r="A875" s="15">
        <v>21302</v>
      </c>
      <c r="B875" s="16" t="s">
        <v>664</v>
      </c>
      <c r="C875" s="17">
        <v>4990.84</v>
      </c>
      <c r="D875" s="18">
        <f>SUM(D876:D896)</f>
        <v>3900</v>
      </c>
      <c r="E875" s="19">
        <f>D875/C875</f>
        <v>0.781431582659432</v>
      </c>
      <c r="F875" s="20">
        <v>-0.439252336448598</v>
      </c>
    </row>
    <row r="876" ht="18" customHeight="1" spans="1:6">
      <c r="A876" s="15">
        <v>2130201</v>
      </c>
      <c r="B876" s="21" t="s">
        <v>10</v>
      </c>
      <c r="C876" s="22">
        <v>117.72</v>
      </c>
      <c r="D876" s="18">
        <v>126</v>
      </c>
      <c r="E876" s="19">
        <f>D876/C876</f>
        <v>1.07033639143731</v>
      </c>
      <c r="F876" s="20">
        <v>0.177570093457944</v>
      </c>
    </row>
    <row r="877" ht="18" customHeight="1" spans="1:6">
      <c r="A877" s="15">
        <v>2130202</v>
      </c>
      <c r="B877" s="21" t="s">
        <v>11</v>
      </c>
      <c r="C877" s="22">
        <v>0</v>
      </c>
      <c r="D877" s="18">
        <v>23</v>
      </c>
      <c r="E877" s="23">
        <v>1</v>
      </c>
      <c r="F877" s="20">
        <v>-0.603448275862069</v>
      </c>
    </row>
    <row r="878" ht="18" customHeight="1" spans="1:6">
      <c r="A878" s="15">
        <v>2130203</v>
      </c>
      <c r="B878" s="21" t="s">
        <v>12</v>
      </c>
      <c r="C878" s="22">
        <v>0</v>
      </c>
      <c r="D878" s="18">
        <v>0</v>
      </c>
      <c r="E878" s="19"/>
      <c r="F878" s="20"/>
    </row>
    <row r="879" ht="18" customHeight="1" spans="1:6">
      <c r="A879" s="15">
        <v>2130204</v>
      </c>
      <c r="B879" s="21" t="s">
        <v>665</v>
      </c>
      <c r="C879" s="22">
        <v>4534.48</v>
      </c>
      <c r="D879" s="18">
        <v>2362</v>
      </c>
      <c r="E879" s="19">
        <f>D879/C879</f>
        <v>0.520897655298954</v>
      </c>
      <c r="F879" s="20">
        <v>0.0785388127853881</v>
      </c>
    </row>
    <row r="880" ht="18" customHeight="1" spans="1:6">
      <c r="A880" s="15">
        <v>2130205</v>
      </c>
      <c r="B880" s="21" t="s">
        <v>666</v>
      </c>
      <c r="C880" s="22">
        <v>0</v>
      </c>
      <c r="D880" s="18">
        <v>45</v>
      </c>
      <c r="E880" s="23">
        <v>1</v>
      </c>
      <c r="F880" s="20">
        <v>-0.536082474226804</v>
      </c>
    </row>
    <row r="881" ht="18" customHeight="1" spans="1:6">
      <c r="A881" s="15">
        <v>2130206</v>
      </c>
      <c r="B881" s="21" t="s">
        <v>667</v>
      </c>
      <c r="C881" s="22">
        <v>0</v>
      </c>
      <c r="D881" s="18">
        <v>0</v>
      </c>
      <c r="E881" s="19"/>
      <c r="F881" s="20"/>
    </row>
    <row r="882" ht="18" customHeight="1" spans="1:6">
      <c r="A882" s="15">
        <v>2130207</v>
      </c>
      <c r="B882" s="21" t="s">
        <v>668</v>
      </c>
      <c r="C882" s="22">
        <v>0</v>
      </c>
      <c r="D882" s="18">
        <v>35</v>
      </c>
      <c r="E882" s="23">
        <v>1</v>
      </c>
      <c r="F882" s="20">
        <v>1.1875</v>
      </c>
    </row>
    <row r="883" ht="18" customHeight="1" spans="1:6">
      <c r="A883" s="15">
        <v>2130209</v>
      </c>
      <c r="B883" s="21" t="s">
        <v>669</v>
      </c>
      <c r="C883" s="22">
        <v>0</v>
      </c>
      <c r="D883" s="18">
        <v>0</v>
      </c>
      <c r="E883" s="19"/>
      <c r="F883" s="20">
        <v>-1</v>
      </c>
    </row>
    <row r="884" ht="18" customHeight="1" spans="1:6">
      <c r="A884" s="15">
        <v>2130211</v>
      </c>
      <c r="B884" s="21" t="s">
        <v>670</v>
      </c>
      <c r="C884" s="22">
        <v>0</v>
      </c>
      <c r="D884" s="18">
        <v>7</v>
      </c>
      <c r="E884" s="23">
        <v>1</v>
      </c>
      <c r="F884" s="20">
        <v>2.5</v>
      </c>
    </row>
    <row r="885" ht="18" customHeight="1" spans="1:6">
      <c r="A885" s="15">
        <v>2130212</v>
      </c>
      <c r="B885" s="21" t="s">
        <v>671</v>
      </c>
      <c r="C885" s="22">
        <v>13.59</v>
      </c>
      <c r="D885" s="18">
        <v>13</v>
      </c>
      <c r="E885" s="19">
        <f>D885/C885</f>
        <v>0.956585724797645</v>
      </c>
      <c r="F885" s="20">
        <v>-0.0714285714285714</v>
      </c>
    </row>
    <row r="886" ht="18" customHeight="1" spans="1:6">
      <c r="A886" s="15">
        <v>2130213</v>
      </c>
      <c r="B886" s="21" t="s">
        <v>672</v>
      </c>
      <c r="C886" s="22">
        <v>0</v>
      </c>
      <c r="D886" s="18">
        <v>0</v>
      </c>
      <c r="E886" s="19"/>
      <c r="F886" s="20"/>
    </row>
    <row r="887" ht="18" customHeight="1" spans="1:6">
      <c r="A887" s="15">
        <v>2130217</v>
      </c>
      <c r="B887" s="21" t="s">
        <v>673</v>
      </c>
      <c r="C887" s="22">
        <v>0</v>
      </c>
      <c r="D887" s="18">
        <v>0</v>
      </c>
      <c r="E887" s="19"/>
      <c r="F887" s="20"/>
    </row>
    <row r="888" ht="18" customHeight="1" spans="1:6">
      <c r="A888" s="15">
        <v>2130220</v>
      </c>
      <c r="B888" s="21" t="s">
        <v>674</v>
      </c>
      <c r="C888" s="22">
        <v>0</v>
      </c>
      <c r="D888" s="18">
        <v>0</v>
      </c>
      <c r="E888" s="19"/>
      <c r="F888" s="20"/>
    </row>
    <row r="889" ht="18" customHeight="1" spans="1:6">
      <c r="A889" s="15">
        <v>2130221</v>
      </c>
      <c r="B889" s="21" t="s">
        <v>675</v>
      </c>
      <c r="C889" s="22">
        <v>0</v>
      </c>
      <c r="D889" s="18">
        <v>435</v>
      </c>
      <c r="E889" s="23">
        <v>1</v>
      </c>
      <c r="F889" s="20">
        <v>0.283185840707965</v>
      </c>
    </row>
    <row r="890" ht="18" customHeight="1" spans="1:6">
      <c r="A890" s="15">
        <v>2130223</v>
      </c>
      <c r="B890" s="21" t="s">
        <v>676</v>
      </c>
      <c r="C890" s="22">
        <v>0</v>
      </c>
      <c r="D890" s="18">
        <v>0</v>
      </c>
      <c r="E890" s="19"/>
      <c r="F890" s="20"/>
    </row>
    <row r="891" ht="18" customHeight="1" spans="1:6">
      <c r="A891" s="15">
        <v>2130226</v>
      </c>
      <c r="B891" s="21" t="s">
        <v>677</v>
      </c>
      <c r="C891" s="22">
        <v>0</v>
      </c>
      <c r="D891" s="18">
        <v>0</v>
      </c>
      <c r="E891" s="19"/>
      <c r="F891" s="20">
        <v>-1</v>
      </c>
    </row>
    <row r="892" ht="18" customHeight="1" spans="1:6">
      <c r="A892" s="15">
        <v>2130227</v>
      </c>
      <c r="B892" s="21" t="s">
        <v>678</v>
      </c>
      <c r="C892" s="22">
        <v>0</v>
      </c>
      <c r="D892" s="18">
        <v>0</v>
      </c>
      <c r="E892" s="19"/>
      <c r="F892" s="20"/>
    </row>
    <row r="893" ht="18" customHeight="1" spans="1:6">
      <c r="A893" s="15">
        <v>2130234</v>
      </c>
      <c r="B893" s="21" t="s">
        <v>679</v>
      </c>
      <c r="C893" s="22">
        <v>17</v>
      </c>
      <c r="D893" s="18">
        <v>34</v>
      </c>
      <c r="E893" s="19">
        <f>D893/C893</f>
        <v>2</v>
      </c>
      <c r="F893" s="20">
        <v>0</v>
      </c>
    </row>
    <row r="894" ht="18" customHeight="1" spans="1:6">
      <c r="A894" s="15">
        <v>2130236</v>
      </c>
      <c r="B894" s="21" t="s">
        <v>680</v>
      </c>
      <c r="C894" s="22">
        <v>0</v>
      </c>
      <c r="D894" s="18">
        <v>0</v>
      </c>
      <c r="E894" s="19"/>
      <c r="F894" s="20"/>
    </row>
    <row r="895" ht="18" customHeight="1" spans="1:6">
      <c r="A895" s="15">
        <v>2130237</v>
      </c>
      <c r="B895" s="21" t="s">
        <v>649</v>
      </c>
      <c r="C895" s="22">
        <v>0</v>
      </c>
      <c r="D895" s="18">
        <v>0</v>
      </c>
      <c r="E895" s="19"/>
      <c r="F895" s="20"/>
    </row>
    <row r="896" ht="18" customHeight="1" spans="1:6">
      <c r="A896" s="15">
        <v>2130299</v>
      </c>
      <c r="B896" s="21" t="s">
        <v>681</v>
      </c>
      <c r="C896" s="22">
        <v>308.05</v>
      </c>
      <c r="D896" s="18">
        <v>820</v>
      </c>
      <c r="E896" s="19">
        <f>D896/C896</f>
        <v>2.66190553481578</v>
      </c>
      <c r="F896" s="20">
        <v>-0.793033821302373</v>
      </c>
    </row>
    <row r="897" ht="18" customHeight="1" spans="1:6">
      <c r="A897" s="15">
        <v>21303</v>
      </c>
      <c r="B897" s="16" t="s">
        <v>682</v>
      </c>
      <c r="C897" s="17">
        <v>4542.35</v>
      </c>
      <c r="D897" s="18">
        <f>SUM(D898:D924)</f>
        <v>9030</v>
      </c>
      <c r="E897" s="19">
        <f>D897/C897</f>
        <v>1.98795777516043</v>
      </c>
      <c r="F897" s="20">
        <v>-0.0636665284114475</v>
      </c>
    </row>
    <row r="898" ht="18" customHeight="1" spans="1:6">
      <c r="A898" s="15">
        <v>2130301</v>
      </c>
      <c r="B898" s="21" t="s">
        <v>10</v>
      </c>
      <c r="C898" s="22">
        <v>166.79</v>
      </c>
      <c r="D898" s="18">
        <v>125</v>
      </c>
      <c r="E898" s="19">
        <f>D898/C898</f>
        <v>0.749445410396307</v>
      </c>
      <c r="F898" s="20">
        <v>-0.48559670781893</v>
      </c>
    </row>
    <row r="899" ht="18" customHeight="1" spans="1:6">
      <c r="A899" s="15">
        <v>2130302</v>
      </c>
      <c r="B899" s="21" t="s">
        <v>11</v>
      </c>
      <c r="C899" s="22">
        <v>0</v>
      </c>
      <c r="D899" s="18">
        <v>0</v>
      </c>
      <c r="E899" s="19"/>
      <c r="F899" s="20"/>
    </row>
    <row r="900" ht="18" customHeight="1" spans="1:6">
      <c r="A900" s="15">
        <v>2130303</v>
      </c>
      <c r="B900" s="21" t="s">
        <v>12</v>
      </c>
      <c r="C900" s="22">
        <v>0</v>
      </c>
      <c r="D900" s="18">
        <v>10</v>
      </c>
      <c r="E900" s="23">
        <v>1</v>
      </c>
      <c r="F900" s="20">
        <v>1</v>
      </c>
    </row>
    <row r="901" ht="18" customHeight="1" spans="1:6">
      <c r="A901" s="15">
        <v>2130304</v>
      </c>
      <c r="B901" s="21" t="s">
        <v>683</v>
      </c>
      <c r="C901" s="22">
        <v>3397.86</v>
      </c>
      <c r="D901" s="18">
        <v>3781</v>
      </c>
      <c r="E901" s="19">
        <f>D901/C901</f>
        <v>1.11275920726575</v>
      </c>
      <c r="F901" s="20">
        <v>0.138512496236074</v>
      </c>
    </row>
    <row r="902" ht="18" customHeight="1" spans="1:6">
      <c r="A902" s="15">
        <v>2130305</v>
      </c>
      <c r="B902" s="21" t="s">
        <v>684</v>
      </c>
      <c r="C902" s="22">
        <v>150</v>
      </c>
      <c r="D902" s="18">
        <v>2159</v>
      </c>
      <c r="E902" s="19">
        <f>D902/C902</f>
        <v>14.3933333333333</v>
      </c>
      <c r="F902" s="20">
        <v>-0.115888615888616</v>
      </c>
    </row>
    <row r="903" ht="18" customHeight="1" spans="1:6">
      <c r="A903" s="15">
        <v>2130306</v>
      </c>
      <c r="B903" s="21" t="s">
        <v>685</v>
      </c>
      <c r="C903" s="22">
        <v>0</v>
      </c>
      <c r="D903" s="18">
        <v>61</v>
      </c>
      <c r="E903" s="23">
        <v>1</v>
      </c>
      <c r="F903" s="20">
        <v>0.525</v>
      </c>
    </row>
    <row r="904" ht="18" customHeight="1" spans="1:6">
      <c r="A904" s="15">
        <v>2130307</v>
      </c>
      <c r="B904" s="21" t="s">
        <v>686</v>
      </c>
      <c r="C904" s="22">
        <v>0</v>
      </c>
      <c r="D904" s="18">
        <v>0</v>
      </c>
      <c r="E904" s="19"/>
      <c r="F904" s="20"/>
    </row>
    <row r="905" ht="18" customHeight="1" spans="1:6">
      <c r="A905" s="15">
        <v>2130308</v>
      </c>
      <c r="B905" s="21" t="s">
        <v>687</v>
      </c>
      <c r="C905" s="22">
        <v>0</v>
      </c>
      <c r="D905" s="18">
        <v>268</v>
      </c>
      <c r="E905" s="23">
        <v>1</v>
      </c>
      <c r="F905" s="20">
        <v>1</v>
      </c>
    </row>
    <row r="906" ht="18" customHeight="1" spans="1:6">
      <c r="A906" s="15">
        <v>2130309</v>
      </c>
      <c r="B906" s="21" t="s">
        <v>688</v>
      </c>
      <c r="C906" s="22">
        <v>0</v>
      </c>
      <c r="D906" s="18">
        <v>0</v>
      </c>
      <c r="E906" s="19"/>
      <c r="F906" s="20"/>
    </row>
    <row r="907" ht="18" customHeight="1" spans="1:6">
      <c r="A907" s="15">
        <v>2130310</v>
      </c>
      <c r="B907" s="21" t="s">
        <v>689</v>
      </c>
      <c r="C907" s="22">
        <v>0</v>
      </c>
      <c r="D907" s="18">
        <v>0</v>
      </c>
      <c r="E907" s="19"/>
      <c r="F907" s="20"/>
    </row>
    <row r="908" ht="18" customHeight="1" spans="1:6">
      <c r="A908" s="15">
        <v>2130311</v>
      </c>
      <c r="B908" s="21" t="s">
        <v>690</v>
      </c>
      <c r="C908" s="22">
        <v>720</v>
      </c>
      <c r="D908" s="18">
        <v>799</v>
      </c>
      <c r="E908" s="19">
        <f>D908/C908</f>
        <v>1.10972222222222</v>
      </c>
      <c r="F908" s="20">
        <v>0.280448717948718</v>
      </c>
    </row>
    <row r="909" ht="18" customHeight="1" spans="1:6">
      <c r="A909" s="15">
        <v>2130312</v>
      </c>
      <c r="B909" s="21" t="s">
        <v>691</v>
      </c>
      <c r="C909" s="22">
        <v>0</v>
      </c>
      <c r="D909" s="18">
        <v>0</v>
      </c>
      <c r="E909" s="19"/>
      <c r="F909" s="20"/>
    </row>
    <row r="910" ht="18" customHeight="1" spans="1:6">
      <c r="A910" s="15">
        <v>2130313</v>
      </c>
      <c r="B910" s="21" t="s">
        <v>692</v>
      </c>
      <c r="C910" s="22">
        <v>0</v>
      </c>
      <c r="D910" s="18">
        <v>0</v>
      </c>
      <c r="E910" s="19"/>
      <c r="F910" s="20"/>
    </row>
    <row r="911" ht="18" customHeight="1" spans="1:6">
      <c r="A911" s="15">
        <v>2130314</v>
      </c>
      <c r="B911" s="21" t="s">
        <v>693</v>
      </c>
      <c r="C911" s="22">
        <v>107.7</v>
      </c>
      <c r="D911" s="18">
        <v>325</v>
      </c>
      <c r="E911" s="19">
        <f>D911/C911</f>
        <v>3.01764159702878</v>
      </c>
      <c r="F911" s="20">
        <v>-0.669379450661241</v>
      </c>
    </row>
    <row r="912" ht="18" customHeight="1" spans="1:6">
      <c r="A912" s="15">
        <v>2130315</v>
      </c>
      <c r="B912" s="21" t="s">
        <v>694</v>
      </c>
      <c r="C912" s="22">
        <v>0</v>
      </c>
      <c r="D912" s="18">
        <v>0</v>
      </c>
      <c r="E912" s="19"/>
      <c r="F912" s="20"/>
    </row>
    <row r="913" ht="18" customHeight="1" spans="1:6">
      <c r="A913" s="15">
        <v>2130316</v>
      </c>
      <c r="B913" s="21" t="s">
        <v>695</v>
      </c>
      <c r="C913" s="22">
        <v>0</v>
      </c>
      <c r="D913" s="18">
        <v>0</v>
      </c>
      <c r="E913" s="19"/>
      <c r="F913" s="20"/>
    </row>
    <row r="914" ht="18" customHeight="1" spans="1:6">
      <c r="A914" s="15">
        <v>2130317</v>
      </c>
      <c r="B914" s="21" t="s">
        <v>696</v>
      </c>
      <c r="C914" s="22">
        <v>0</v>
      </c>
      <c r="D914" s="18">
        <v>0</v>
      </c>
      <c r="E914" s="19"/>
      <c r="F914" s="20"/>
    </row>
    <row r="915" ht="18" customHeight="1" spans="1:6">
      <c r="A915" s="15">
        <v>2130318</v>
      </c>
      <c r="B915" s="21" t="s">
        <v>697</v>
      </c>
      <c r="C915" s="22">
        <v>0</v>
      </c>
      <c r="D915" s="18">
        <v>0</v>
      </c>
      <c r="E915" s="19"/>
      <c r="F915" s="20"/>
    </row>
    <row r="916" ht="18" customHeight="1" spans="1:6">
      <c r="A916" s="15">
        <v>2130319</v>
      </c>
      <c r="B916" s="21" t="s">
        <v>698</v>
      </c>
      <c r="C916" s="22">
        <v>0</v>
      </c>
      <c r="D916" s="18">
        <v>0</v>
      </c>
      <c r="E916" s="19"/>
      <c r="F916" s="20"/>
    </row>
    <row r="917" ht="18" customHeight="1" spans="1:6">
      <c r="A917" s="15">
        <v>2130321</v>
      </c>
      <c r="B917" s="21" t="s">
        <v>699</v>
      </c>
      <c r="C917" s="22">
        <v>0</v>
      </c>
      <c r="D917" s="18">
        <v>80</v>
      </c>
      <c r="E917" s="23">
        <v>1</v>
      </c>
      <c r="F917" s="20">
        <v>-0.2</v>
      </c>
    </row>
    <row r="918" ht="18" customHeight="1" spans="1:6">
      <c r="A918" s="15">
        <v>2130322</v>
      </c>
      <c r="B918" s="21" t="s">
        <v>700</v>
      </c>
      <c r="C918" s="22">
        <v>0</v>
      </c>
      <c r="D918" s="18">
        <v>0</v>
      </c>
      <c r="E918" s="19"/>
      <c r="F918" s="20"/>
    </row>
    <row r="919" ht="18" customHeight="1" spans="1:6">
      <c r="A919" s="15">
        <v>2130333</v>
      </c>
      <c r="B919" s="21" t="s">
        <v>676</v>
      </c>
      <c r="C919" s="22">
        <v>0</v>
      </c>
      <c r="D919" s="18">
        <v>0</v>
      </c>
      <c r="E919" s="19"/>
      <c r="F919" s="20"/>
    </row>
    <row r="920" ht="18" customHeight="1" spans="1:6">
      <c r="A920" s="15">
        <v>2130334</v>
      </c>
      <c r="B920" s="21" t="s">
        <v>701</v>
      </c>
      <c r="C920" s="22">
        <v>0</v>
      </c>
      <c r="D920" s="18">
        <v>685</v>
      </c>
      <c r="E920" s="23">
        <v>1</v>
      </c>
      <c r="F920" s="20">
        <v>0.553287981859411</v>
      </c>
    </row>
    <row r="921" ht="18" customHeight="1" spans="1:6">
      <c r="A921" s="15">
        <v>2130335</v>
      </c>
      <c r="B921" s="21" t="s">
        <v>702</v>
      </c>
      <c r="C921" s="22">
        <v>0</v>
      </c>
      <c r="D921" s="18">
        <v>695</v>
      </c>
      <c r="E921" s="23">
        <v>1</v>
      </c>
      <c r="F921" s="20">
        <v>-0.503571428571429</v>
      </c>
    </row>
    <row r="922" ht="18" customHeight="1" spans="1:6">
      <c r="A922" s="15">
        <v>2130336</v>
      </c>
      <c r="B922" s="21" t="s">
        <v>703</v>
      </c>
      <c r="C922" s="22">
        <v>0</v>
      </c>
      <c r="D922" s="18">
        <v>0</v>
      </c>
      <c r="E922" s="19"/>
      <c r="F922" s="20"/>
    </row>
    <row r="923" ht="18" customHeight="1" spans="1:6">
      <c r="A923" s="15">
        <v>2130337</v>
      </c>
      <c r="B923" s="21" t="s">
        <v>704</v>
      </c>
      <c r="C923" s="22">
        <v>0</v>
      </c>
      <c r="D923" s="18">
        <v>0</v>
      </c>
      <c r="E923" s="19"/>
      <c r="F923" s="20"/>
    </row>
    <row r="924" ht="18" customHeight="1" spans="1:6">
      <c r="A924" s="15">
        <v>2130399</v>
      </c>
      <c r="B924" s="21" t="s">
        <v>705</v>
      </c>
      <c r="C924" s="22">
        <v>0</v>
      </c>
      <c r="D924" s="18">
        <v>42</v>
      </c>
      <c r="E924" s="23">
        <v>1</v>
      </c>
      <c r="F924" s="20">
        <v>-0.16</v>
      </c>
    </row>
    <row r="925" ht="18" customHeight="1" spans="1:6">
      <c r="A925" s="15">
        <v>21305</v>
      </c>
      <c r="B925" s="16" t="s">
        <v>706</v>
      </c>
      <c r="C925" s="17">
        <v>550</v>
      </c>
      <c r="D925" s="18">
        <f>SUM(D926:D935)</f>
        <v>7426</v>
      </c>
      <c r="E925" s="19">
        <f>D925/C925</f>
        <v>13.5018181818182</v>
      </c>
      <c r="F925" s="20">
        <v>0.0980334171225787</v>
      </c>
    </row>
    <row r="926" ht="18" customHeight="1" spans="1:6">
      <c r="A926" s="15">
        <v>2130501</v>
      </c>
      <c r="B926" s="21" t="s">
        <v>10</v>
      </c>
      <c r="C926" s="22">
        <v>0</v>
      </c>
      <c r="D926" s="18">
        <v>0</v>
      </c>
      <c r="E926" s="19"/>
      <c r="F926" s="20"/>
    </row>
    <row r="927" ht="18" customHeight="1" spans="1:6">
      <c r="A927" s="15">
        <v>2130502</v>
      </c>
      <c r="B927" s="21" t="s">
        <v>11</v>
      </c>
      <c r="C927" s="22">
        <v>0</v>
      </c>
      <c r="D927" s="18">
        <v>0</v>
      </c>
      <c r="E927" s="19"/>
      <c r="F927" s="20"/>
    </row>
    <row r="928" ht="18" customHeight="1" spans="1:6">
      <c r="A928" s="15">
        <v>2130503</v>
      </c>
      <c r="B928" s="21" t="s">
        <v>12</v>
      </c>
      <c r="C928" s="22">
        <v>0</v>
      </c>
      <c r="D928" s="18">
        <v>0</v>
      </c>
      <c r="E928" s="19"/>
      <c r="F928" s="20"/>
    </row>
    <row r="929" ht="18" customHeight="1" spans="1:6">
      <c r="A929" s="15">
        <v>2130504</v>
      </c>
      <c r="B929" s="21" t="s">
        <v>707</v>
      </c>
      <c r="C929" s="22">
        <v>0</v>
      </c>
      <c r="D929" s="18">
        <v>4182</v>
      </c>
      <c r="E929" s="23">
        <v>1</v>
      </c>
      <c r="F929" s="20">
        <v>2.98285714285714</v>
      </c>
    </row>
    <row r="930" ht="18" customHeight="1" spans="1:6">
      <c r="A930" s="15">
        <v>2130505</v>
      </c>
      <c r="B930" s="21" t="s">
        <v>708</v>
      </c>
      <c r="C930" s="22">
        <v>550</v>
      </c>
      <c r="D930" s="18">
        <v>2222</v>
      </c>
      <c r="E930" s="19">
        <f>D930/C930</f>
        <v>4.04</v>
      </c>
      <c r="F930" s="20">
        <v>-0.579246354857035</v>
      </c>
    </row>
    <row r="931" ht="18" customHeight="1" spans="1:6">
      <c r="A931" s="15">
        <v>2130506</v>
      </c>
      <c r="B931" s="21" t="s">
        <v>709</v>
      </c>
      <c r="C931" s="22">
        <v>0</v>
      </c>
      <c r="D931" s="18">
        <v>18</v>
      </c>
      <c r="E931" s="23">
        <v>1</v>
      </c>
      <c r="F931" s="20">
        <v>-0.5</v>
      </c>
    </row>
    <row r="932" ht="18" customHeight="1" spans="1:6">
      <c r="A932" s="15">
        <v>2130507</v>
      </c>
      <c r="B932" s="21" t="s">
        <v>710</v>
      </c>
      <c r="C932" s="22">
        <v>0</v>
      </c>
      <c r="D932" s="18">
        <v>0</v>
      </c>
      <c r="E932" s="19"/>
      <c r="F932" s="20"/>
    </row>
    <row r="933" ht="18" customHeight="1" spans="1:6">
      <c r="A933" s="15">
        <v>2130508</v>
      </c>
      <c r="B933" s="21" t="s">
        <v>711</v>
      </c>
      <c r="C933" s="22">
        <v>0</v>
      </c>
      <c r="D933" s="18">
        <v>0</v>
      </c>
      <c r="E933" s="19"/>
      <c r="F933" s="20"/>
    </row>
    <row r="934" ht="18" customHeight="1" spans="1:6">
      <c r="A934" s="15">
        <v>2130550</v>
      </c>
      <c r="B934" s="21" t="s">
        <v>19</v>
      </c>
      <c r="C934" s="22">
        <v>0</v>
      </c>
      <c r="D934" s="18">
        <v>0</v>
      </c>
      <c r="E934" s="19"/>
      <c r="F934" s="20"/>
    </row>
    <row r="935" ht="18" customHeight="1" spans="1:6">
      <c r="A935" s="15">
        <v>2130599</v>
      </c>
      <c r="B935" s="21" t="s">
        <v>712</v>
      </c>
      <c r="C935" s="22">
        <v>0</v>
      </c>
      <c r="D935" s="18">
        <v>1004</v>
      </c>
      <c r="E935" s="23">
        <v>1</v>
      </c>
      <c r="F935" s="20">
        <v>1.53535353535354</v>
      </c>
    </row>
    <row r="936" ht="18" customHeight="1" spans="1:6">
      <c r="A936" s="15">
        <v>21307</v>
      </c>
      <c r="B936" s="16" t="s">
        <v>713</v>
      </c>
      <c r="C936" s="17">
        <v>5256</v>
      </c>
      <c r="D936" s="18">
        <f>SUM(D937:D942)</f>
        <v>10950</v>
      </c>
      <c r="E936" s="19">
        <f>D936/C936</f>
        <v>2.08333333333333</v>
      </c>
      <c r="F936" s="20">
        <v>22.7527114967462</v>
      </c>
    </row>
    <row r="937" ht="18" customHeight="1" spans="1:6">
      <c r="A937" s="15">
        <v>2130701</v>
      </c>
      <c r="B937" s="21" t="s">
        <v>714</v>
      </c>
      <c r="C937" s="22">
        <v>0</v>
      </c>
      <c r="D937" s="18">
        <v>1373</v>
      </c>
      <c r="E937" s="23">
        <v>1</v>
      </c>
      <c r="F937" s="20">
        <v>1</v>
      </c>
    </row>
    <row r="938" ht="18" customHeight="1" spans="1:6">
      <c r="A938" s="15">
        <v>2130704</v>
      </c>
      <c r="B938" s="21" t="s">
        <v>715</v>
      </c>
      <c r="C938" s="22">
        <v>0</v>
      </c>
      <c r="D938" s="18">
        <v>0</v>
      </c>
      <c r="E938" s="19"/>
      <c r="F938" s="20"/>
    </row>
    <row r="939" ht="18" customHeight="1" spans="1:6">
      <c r="A939" s="15">
        <v>2130705</v>
      </c>
      <c r="B939" s="21" t="s">
        <v>716</v>
      </c>
      <c r="C939" s="22">
        <v>4866</v>
      </c>
      <c r="D939" s="18">
        <v>6055</v>
      </c>
      <c r="E939" s="19">
        <f>D939/C939</f>
        <v>1.24434854089601</v>
      </c>
      <c r="F939" s="20">
        <v>26.03125</v>
      </c>
    </row>
    <row r="940" ht="18" customHeight="1" spans="1:6">
      <c r="A940" s="15">
        <v>2130706</v>
      </c>
      <c r="B940" s="21" t="s">
        <v>717</v>
      </c>
      <c r="C940" s="22">
        <v>0</v>
      </c>
      <c r="D940" s="18">
        <v>260</v>
      </c>
      <c r="E940" s="23">
        <v>1</v>
      </c>
      <c r="F940" s="20">
        <v>1</v>
      </c>
    </row>
    <row r="941" ht="18" customHeight="1" spans="1:6">
      <c r="A941" s="15">
        <v>2130707</v>
      </c>
      <c r="B941" s="21" t="s">
        <v>718</v>
      </c>
      <c r="C941" s="22">
        <v>0</v>
      </c>
      <c r="D941" s="18">
        <v>290</v>
      </c>
      <c r="E941" s="23">
        <v>1</v>
      </c>
      <c r="F941" s="20">
        <v>1</v>
      </c>
    </row>
    <row r="942" ht="18" customHeight="1" spans="1:6">
      <c r="A942" s="15">
        <v>2130799</v>
      </c>
      <c r="B942" s="21" t="s">
        <v>719</v>
      </c>
      <c r="C942" s="22">
        <v>389.52</v>
      </c>
      <c r="D942" s="18">
        <v>2972</v>
      </c>
      <c r="E942" s="19">
        <f>D942/C942</f>
        <v>7.62990347093859</v>
      </c>
      <c r="F942" s="20">
        <v>11.5400843881857</v>
      </c>
    </row>
    <row r="943" ht="18" customHeight="1" spans="1:6">
      <c r="A943" s="15">
        <v>21308</v>
      </c>
      <c r="B943" s="16" t="s">
        <v>720</v>
      </c>
      <c r="C943" s="17">
        <v>0</v>
      </c>
      <c r="D943" s="18">
        <f>SUM(D944:D948)</f>
        <v>2380</v>
      </c>
      <c r="E943" s="23">
        <v>1</v>
      </c>
      <c r="F943" s="20">
        <v>2.67283950617284</v>
      </c>
    </row>
    <row r="944" ht="18" customHeight="1" spans="1:6">
      <c r="A944" s="15">
        <v>2130801</v>
      </c>
      <c r="B944" s="21" t="s">
        <v>721</v>
      </c>
      <c r="C944" s="22">
        <v>0</v>
      </c>
      <c r="D944" s="18">
        <v>0</v>
      </c>
      <c r="E944" s="19"/>
      <c r="F944" s="20"/>
    </row>
    <row r="945" ht="18" customHeight="1" spans="1:6">
      <c r="A945" s="15">
        <v>2130803</v>
      </c>
      <c r="B945" s="21" t="s">
        <v>722</v>
      </c>
      <c r="C945" s="22">
        <v>0</v>
      </c>
      <c r="D945" s="18">
        <v>2333</v>
      </c>
      <c r="E945" s="23">
        <v>1</v>
      </c>
      <c r="F945" s="20">
        <v>2.75684380032206</v>
      </c>
    </row>
    <row r="946" ht="18" customHeight="1" spans="1:6">
      <c r="A946" s="15">
        <v>2130804</v>
      </c>
      <c r="B946" s="21" t="s">
        <v>723</v>
      </c>
      <c r="C946" s="22">
        <v>0</v>
      </c>
      <c r="D946" s="18">
        <v>31</v>
      </c>
      <c r="E946" s="23">
        <v>1</v>
      </c>
      <c r="F946" s="20">
        <v>0.148148148148148</v>
      </c>
    </row>
    <row r="947" ht="18" customHeight="1" spans="1:6">
      <c r="A947" s="15">
        <v>2130805</v>
      </c>
      <c r="B947" s="21" t="s">
        <v>724</v>
      </c>
      <c r="C947" s="22">
        <v>0</v>
      </c>
      <c r="D947" s="18">
        <v>0</v>
      </c>
      <c r="E947" s="19"/>
      <c r="F947" s="20"/>
    </row>
    <row r="948" ht="18" customHeight="1" spans="1:6">
      <c r="A948" s="15">
        <v>2130899</v>
      </c>
      <c r="B948" s="21" t="s">
        <v>725</v>
      </c>
      <c r="C948" s="22">
        <v>0</v>
      </c>
      <c r="D948" s="18">
        <v>16</v>
      </c>
      <c r="E948" s="23">
        <v>1</v>
      </c>
      <c r="F948" s="20">
        <v>1</v>
      </c>
    </row>
    <row r="949" ht="18" customHeight="1" spans="1:6">
      <c r="A949" s="15">
        <v>21309</v>
      </c>
      <c r="B949" s="16" t="s">
        <v>726</v>
      </c>
      <c r="C949" s="17">
        <v>0</v>
      </c>
      <c r="D949" s="18">
        <f>SUM(D950:D951)</f>
        <v>18642</v>
      </c>
      <c r="E949" s="23">
        <v>1</v>
      </c>
      <c r="F949" s="20">
        <v>0.0209200438116102</v>
      </c>
    </row>
    <row r="950" ht="18" customHeight="1" spans="1:6">
      <c r="A950" s="15">
        <v>2130901</v>
      </c>
      <c r="B950" s="21" t="s">
        <v>727</v>
      </c>
      <c r="C950" s="22">
        <v>0</v>
      </c>
      <c r="D950" s="18">
        <v>0</v>
      </c>
      <c r="E950" s="19"/>
      <c r="F950" s="20"/>
    </row>
    <row r="951" ht="18" customHeight="1" spans="1:6">
      <c r="A951" s="15">
        <v>2130999</v>
      </c>
      <c r="B951" s="21" t="s">
        <v>728</v>
      </c>
      <c r="C951" s="22">
        <v>0</v>
      </c>
      <c r="D951" s="18">
        <v>18642</v>
      </c>
      <c r="E951" s="23">
        <v>1</v>
      </c>
      <c r="F951" s="20">
        <v>0.0209200438116102</v>
      </c>
    </row>
    <row r="952" ht="18" customHeight="1" spans="1:6">
      <c r="A952" s="15">
        <v>21399</v>
      </c>
      <c r="B952" s="16" t="s">
        <v>729</v>
      </c>
      <c r="C952" s="17">
        <v>0</v>
      </c>
      <c r="D952" s="18">
        <f>D953+D954</f>
        <v>42</v>
      </c>
      <c r="E952" s="23">
        <v>1</v>
      </c>
      <c r="F952" s="20">
        <v>-0.895</v>
      </c>
    </row>
    <row r="953" ht="18" customHeight="1" spans="1:6">
      <c r="A953" s="15">
        <v>2139901</v>
      </c>
      <c r="B953" s="21" t="s">
        <v>730</v>
      </c>
      <c r="C953" s="22">
        <v>0</v>
      </c>
      <c r="D953" s="18">
        <v>0</v>
      </c>
      <c r="E953" s="19"/>
      <c r="F953" s="20"/>
    </row>
    <row r="954" ht="18" customHeight="1" spans="1:6">
      <c r="A954" s="15">
        <v>2139999</v>
      </c>
      <c r="B954" s="21" t="s">
        <v>731</v>
      </c>
      <c r="C954" s="22">
        <v>0</v>
      </c>
      <c r="D954" s="18">
        <v>42</v>
      </c>
      <c r="E954" s="23">
        <v>1</v>
      </c>
      <c r="F954" s="20">
        <v>-0.895</v>
      </c>
    </row>
    <row r="955" ht="18" customHeight="1" spans="1:6">
      <c r="A955" s="15">
        <v>214</v>
      </c>
      <c r="B955" s="16" t="s">
        <v>732</v>
      </c>
      <c r="C955" s="17">
        <v>10044.03</v>
      </c>
      <c r="D955" s="18">
        <f>SUM(D956,D978,D988,D998,D1005,D1010)</f>
        <v>31217</v>
      </c>
      <c r="E955" s="19">
        <f>D955/C955</f>
        <v>3.10801540815788</v>
      </c>
      <c r="F955" s="20">
        <v>1.61448911222781</v>
      </c>
    </row>
    <row r="956" ht="18" customHeight="1" spans="1:6">
      <c r="A956" s="15">
        <v>21401</v>
      </c>
      <c r="B956" s="16" t="s">
        <v>733</v>
      </c>
      <c r="C956" s="17">
        <v>10044.03</v>
      </c>
      <c r="D956" s="18">
        <f>SUM(D957:D977)</f>
        <v>29937</v>
      </c>
      <c r="E956" s="19">
        <f>D956/C956</f>
        <v>2.9805765215755</v>
      </c>
      <c r="F956" s="20">
        <v>1.82158341187559</v>
      </c>
    </row>
    <row r="957" ht="18" customHeight="1" spans="1:6">
      <c r="A957" s="15">
        <v>2140101</v>
      </c>
      <c r="B957" s="21" t="s">
        <v>10</v>
      </c>
      <c r="C957" s="22">
        <v>167.82</v>
      </c>
      <c r="D957" s="18">
        <v>151</v>
      </c>
      <c r="E957" s="19">
        <f>D957/C957</f>
        <v>0.899773566916935</v>
      </c>
      <c r="F957" s="20">
        <v>-0.174863387978142</v>
      </c>
    </row>
    <row r="958" ht="18" customHeight="1" spans="1:6">
      <c r="A958" s="15">
        <v>2140102</v>
      </c>
      <c r="B958" s="21" t="s">
        <v>11</v>
      </c>
      <c r="C958" s="22">
        <v>178</v>
      </c>
      <c r="D958" s="18">
        <v>1400</v>
      </c>
      <c r="E958" s="19">
        <f>D958/C958</f>
        <v>7.86516853932584</v>
      </c>
      <c r="F958" s="20">
        <v>2.46534653465347</v>
      </c>
    </row>
    <row r="959" ht="18" customHeight="1" spans="1:6">
      <c r="A959" s="15">
        <v>2140103</v>
      </c>
      <c r="B959" s="21" t="s">
        <v>12</v>
      </c>
      <c r="C959" s="22">
        <v>0</v>
      </c>
      <c r="D959" s="18">
        <v>0</v>
      </c>
      <c r="E959" s="19"/>
      <c r="F959" s="20"/>
    </row>
    <row r="960" ht="18" customHeight="1" spans="1:6">
      <c r="A960" s="15">
        <v>2140104</v>
      </c>
      <c r="B960" s="21" t="s">
        <v>734</v>
      </c>
      <c r="C960" s="22">
        <v>6294.8</v>
      </c>
      <c r="D960" s="18">
        <v>21700</v>
      </c>
      <c r="E960" s="19">
        <f>D960/C960</f>
        <v>3.44728982652348</v>
      </c>
      <c r="F960" s="20">
        <v>26.5031685678074</v>
      </c>
    </row>
    <row r="961" ht="18" customHeight="1" spans="1:6">
      <c r="A961" s="15">
        <v>2140106</v>
      </c>
      <c r="B961" s="21" t="s">
        <v>735</v>
      </c>
      <c r="C961" s="22">
        <v>2026.25</v>
      </c>
      <c r="D961" s="18">
        <v>4955</v>
      </c>
      <c r="E961" s="19">
        <f>D961/C961</f>
        <v>2.44540407156076</v>
      </c>
      <c r="F961" s="20">
        <v>-0.279691815670882</v>
      </c>
    </row>
    <row r="962" ht="18" customHeight="1" spans="1:6">
      <c r="A962" s="15">
        <v>2140109</v>
      </c>
      <c r="B962" s="21" t="s">
        <v>736</v>
      </c>
      <c r="C962" s="22">
        <v>0</v>
      </c>
      <c r="D962" s="18">
        <v>0</v>
      </c>
      <c r="E962" s="19"/>
      <c r="F962" s="20"/>
    </row>
    <row r="963" ht="18" customHeight="1" spans="1:6">
      <c r="A963" s="15">
        <v>2140110</v>
      </c>
      <c r="B963" s="21" t="s">
        <v>737</v>
      </c>
      <c r="C963" s="22">
        <v>0</v>
      </c>
      <c r="D963" s="18">
        <v>0</v>
      </c>
      <c r="E963" s="19"/>
      <c r="F963" s="20"/>
    </row>
    <row r="964" ht="18" customHeight="1" spans="1:6">
      <c r="A964" s="15">
        <v>2140111</v>
      </c>
      <c r="B964" s="21" t="s">
        <v>738</v>
      </c>
      <c r="C964" s="22">
        <v>0</v>
      </c>
      <c r="D964" s="18">
        <v>0</v>
      </c>
      <c r="E964" s="19"/>
      <c r="F964" s="20"/>
    </row>
    <row r="965" ht="18" customHeight="1" spans="1:6">
      <c r="A965" s="15">
        <v>2140112</v>
      </c>
      <c r="B965" s="21" t="s">
        <v>739</v>
      </c>
      <c r="C965" s="22">
        <v>1350.16</v>
      </c>
      <c r="D965" s="18">
        <v>1731</v>
      </c>
      <c r="E965" s="19">
        <f>D965/C965</f>
        <v>1.28207027315281</v>
      </c>
      <c r="F965" s="20">
        <v>-0.256123764503653</v>
      </c>
    </row>
    <row r="966" ht="18" customHeight="1" spans="1:6">
      <c r="A966" s="15">
        <v>2140114</v>
      </c>
      <c r="B966" s="21" t="s">
        <v>740</v>
      </c>
      <c r="C966" s="22">
        <v>0</v>
      </c>
      <c r="D966" s="18">
        <v>0</v>
      </c>
      <c r="E966" s="19"/>
      <c r="F966" s="20"/>
    </row>
    <row r="967" ht="18" customHeight="1" spans="1:6">
      <c r="A967" s="15">
        <v>2140122</v>
      </c>
      <c r="B967" s="21" t="s">
        <v>741</v>
      </c>
      <c r="C967" s="22">
        <v>0</v>
      </c>
      <c r="D967" s="18">
        <v>0</v>
      </c>
      <c r="E967" s="19"/>
      <c r="F967" s="20"/>
    </row>
    <row r="968" ht="18" customHeight="1" spans="1:6">
      <c r="A968" s="15">
        <v>2140123</v>
      </c>
      <c r="B968" s="21" t="s">
        <v>742</v>
      </c>
      <c r="C968" s="22">
        <v>0</v>
      </c>
      <c r="D968" s="18">
        <v>0</v>
      </c>
      <c r="E968" s="19"/>
      <c r="F968" s="20"/>
    </row>
    <row r="969" ht="18" customHeight="1" spans="1:6">
      <c r="A969" s="15">
        <v>2140127</v>
      </c>
      <c r="B969" s="21" t="s">
        <v>743</v>
      </c>
      <c r="C969" s="22">
        <v>0</v>
      </c>
      <c r="D969" s="18">
        <v>0</v>
      </c>
      <c r="E969" s="19"/>
      <c r="F969" s="20"/>
    </row>
    <row r="970" ht="18" customHeight="1" spans="1:6">
      <c r="A970" s="15">
        <v>2140128</v>
      </c>
      <c r="B970" s="21" t="s">
        <v>744</v>
      </c>
      <c r="C970" s="22">
        <v>0</v>
      </c>
      <c r="D970" s="18">
        <v>0</v>
      </c>
      <c r="E970" s="19"/>
      <c r="F970" s="20"/>
    </row>
    <row r="971" ht="18" customHeight="1" spans="1:6">
      <c r="A971" s="15">
        <v>2140129</v>
      </c>
      <c r="B971" s="21" t="s">
        <v>745</v>
      </c>
      <c r="C971" s="22">
        <v>0</v>
      </c>
      <c r="D971" s="18">
        <v>0</v>
      </c>
      <c r="E971" s="19"/>
      <c r="F971" s="20"/>
    </row>
    <row r="972" ht="18" customHeight="1" spans="1:6">
      <c r="A972" s="15">
        <v>2140130</v>
      </c>
      <c r="B972" s="21" t="s">
        <v>746</v>
      </c>
      <c r="C972" s="22">
        <v>0</v>
      </c>
      <c r="D972" s="18">
        <v>0</v>
      </c>
      <c r="E972" s="19"/>
      <c r="F972" s="20"/>
    </row>
    <row r="973" ht="18" customHeight="1" spans="1:6">
      <c r="A973" s="15">
        <v>2140131</v>
      </c>
      <c r="B973" s="21" t="s">
        <v>747</v>
      </c>
      <c r="C973" s="22">
        <v>27</v>
      </c>
      <c r="D973" s="18">
        <v>0</v>
      </c>
      <c r="E973" s="19">
        <f>D973/C973</f>
        <v>0</v>
      </c>
      <c r="F973" s="20"/>
    </row>
    <row r="974" ht="18" customHeight="1" spans="1:6">
      <c r="A974" s="15">
        <v>2140133</v>
      </c>
      <c r="B974" s="21" t="s">
        <v>748</v>
      </c>
      <c r="C974" s="22">
        <v>0</v>
      </c>
      <c r="D974" s="18">
        <v>0</v>
      </c>
      <c r="E974" s="19"/>
      <c r="F974" s="20"/>
    </row>
    <row r="975" ht="18" customHeight="1" spans="1:6">
      <c r="A975" s="15">
        <v>2140136</v>
      </c>
      <c r="B975" s="21" t="s">
        <v>749</v>
      </c>
      <c r="C975" s="22">
        <v>0</v>
      </c>
      <c r="D975" s="18">
        <v>0</v>
      </c>
      <c r="E975" s="19"/>
      <c r="F975" s="20"/>
    </row>
    <row r="976" ht="18" customHeight="1" spans="1:6">
      <c r="A976" s="15">
        <v>2140138</v>
      </c>
      <c r="B976" s="21" t="s">
        <v>750</v>
      </c>
      <c r="C976" s="22">
        <v>0</v>
      </c>
      <c r="D976" s="18">
        <v>0</v>
      </c>
      <c r="E976" s="19"/>
      <c r="F976" s="20"/>
    </row>
    <row r="977" ht="18" customHeight="1" spans="1:6">
      <c r="A977" s="15">
        <v>2140199</v>
      </c>
      <c r="B977" s="21" t="s">
        <v>751</v>
      </c>
      <c r="C977" s="22">
        <v>0</v>
      </c>
      <c r="D977" s="18">
        <v>0</v>
      </c>
      <c r="E977" s="19"/>
      <c r="F977" s="20">
        <v>-1</v>
      </c>
    </row>
    <row r="978" ht="18" customHeight="1" spans="1:6">
      <c r="A978" s="15">
        <v>21402</v>
      </c>
      <c r="B978" s="16" t="s">
        <v>752</v>
      </c>
      <c r="C978" s="17">
        <v>0</v>
      </c>
      <c r="D978" s="18">
        <f>SUM(D979:D987)</f>
        <v>0</v>
      </c>
      <c r="E978" s="19"/>
      <c r="F978" s="20"/>
    </row>
    <row r="979" ht="18" customHeight="1" spans="1:6">
      <c r="A979" s="15">
        <v>2140201</v>
      </c>
      <c r="B979" s="21" t="s">
        <v>10</v>
      </c>
      <c r="C979" s="22">
        <v>0</v>
      </c>
      <c r="D979" s="18">
        <v>0</v>
      </c>
      <c r="E979" s="19"/>
      <c r="F979" s="20"/>
    </row>
    <row r="980" ht="18" customHeight="1" spans="1:6">
      <c r="A980" s="15">
        <v>2140202</v>
      </c>
      <c r="B980" s="21" t="s">
        <v>11</v>
      </c>
      <c r="C980" s="22">
        <v>0</v>
      </c>
      <c r="D980" s="18">
        <v>0</v>
      </c>
      <c r="E980" s="19"/>
      <c r="F980" s="20"/>
    </row>
    <row r="981" ht="18" customHeight="1" spans="1:6">
      <c r="A981" s="15">
        <v>2140203</v>
      </c>
      <c r="B981" s="21" t="s">
        <v>12</v>
      </c>
      <c r="C981" s="22">
        <v>0</v>
      </c>
      <c r="D981" s="18">
        <v>0</v>
      </c>
      <c r="E981" s="19"/>
      <c r="F981" s="20"/>
    </row>
    <row r="982" ht="18" customHeight="1" spans="1:6">
      <c r="A982" s="15">
        <v>2140204</v>
      </c>
      <c r="B982" s="21" t="s">
        <v>753</v>
      </c>
      <c r="C982" s="22">
        <v>0</v>
      </c>
      <c r="D982" s="18">
        <v>0</v>
      </c>
      <c r="E982" s="19"/>
      <c r="F982" s="20"/>
    </row>
    <row r="983" ht="18" customHeight="1" spans="1:6">
      <c r="A983" s="15">
        <v>2140205</v>
      </c>
      <c r="B983" s="21" t="s">
        <v>754</v>
      </c>
      <c r="C983" s="22">
        <v>0</v>
      </c>
      <c r="D983" s="18">
        <v>0</v>
      </c>
      <c r="E983" s="19"/>
      <c r="F983" s="20"/>
    </row>
    <row r="984" ht="18" customHeight="1" spans="1:6">
      <c r="A984" s="15">
        <v>2140206</v>
      </c>
      <c r="B984" s="21" t="s">
        <v>755</v>
      </c>
      <c r="C984" s="22">
        <v>0</v>
      </c>
      <c r="D984" s="18">
        <v>0</v>
      </c>
      <c r="E984" s="19"/>
      <c r="F984" s="20"/>
    </row>
    <row r="985" ht="18" customHeight="1" spans="1:6">
      <c r="A985" s="15">
        <v>2140207</v>
      </c>
      <c r="B985" s="21" t="s">
        <v>756</v>
      </c>
      <c r="C985" s="22">
        <v>0</v>
      </c>
      <c r="D985" s="18">
        <v>0</v>
      </c>
      <c r="E985" s="19"/>
      <c r="F985" s="20"/>
    </row>
    <row r="986" ht="18" customHeight="1" spans="1:6">
      <c r="A986" s="15">
        <v>2140208</v>
      </c>
      <c r="B986" s="21" t="s">
        <v>757</v>
      </c>
      <c r="C986" s="22">
        <v>0</v>
      </c>
      <c r="D986" s="18">
        <v>0</v>
      </c>
      <c r="E986" s="19"/>
      <c r="F986" s="20"/>
    </row>
    <row r="987" ht="18" customHeight="1" spans="1:6">
      <c r="A987" s="15">
        <v>2140299</v>
      </c>
      <c r="B987" s="21" t="s">
        <v>758</v>
      </c>
      <c r="C987" s="22">
        <v>0</v>
      </c>
      <c r="D987" s="18">
        <v>0</v>
      </c>
      <c r="E987" s="19"/>
      <c r="F987" s="20"/>
    </row>
    <row r="988" ht="18" customHeight="1" spans="1:6">
      <c r="A988" s="15">
        <v>21403</v>
      </c>
      <c r="B988" s="16" t="s">
        <v>759</v>
      </c>
      <c r="C988" s="17">
        <v>0</v>
      </c>
      <c r="D988" s="18">
        <f>SUM(D989:D997)</f>
        <v>0</v>
      </c>
      <c r="E988" s="19"/>
      <c r="F988" s="20"/>
    </row>
    <row r="989" ht="18" customHeight="1" spans="1:6">
      <c r="A989" s="15">
        <v>2140301</v>
      </c>
      <c r="B989" s="21" t="s">
        <v>10</v>
      </c>
      <c r="C989" s="22">
        <v>0</v>
      </c>
      <c r="D989" s="18">
        <v>0</v>
      </c>
      <c r="E989" s="19"/>
      <c r="F989" s="20"/>
    </row>
    <row r="990" ht="18" customHeight="1" spans="1:6">
      <c r="A990" s="15">
        <v>2140302</v>
      </c>
      <c r="B990" s="21" t="s">
        <v>11</v>
      </c>
      <c r="C990" s="22">
        <v>0</v>
      </c>
      <c r="D990" s="18">
        <v>0</v>
      </c>
      <c r="E990" s="19"/>
      <c r="F990" s="20"/>
    </row>
    <row r="991" ht="18" customHeight="1" spans="1:6">
      <c r="A991" s="15">
        <v>2140303</v>
      </c>
      <c r="B991" s="21" t="s">
        <v>12</v>
      </c>
      <c r="C991" s="22">
        <v>0</v>
      </c>
      <c r="D991" s="18">
        <v>0</v>
      </c>
      <c r="E991" s="19"/>
      <c r="F991" s="20"/>
    </row>
    <row r="992" ht="18" customHeight="1" spans="1:6">
      <c r="A992" s="15">
        <v>2140304</v>
      </c>
      <c r="B992" s="21" t="s">
        <v>760</v>
      </c>
      <c r="C992" s="22">
        <v>0</v>
      </c>
      <c r="D992" s="18">
        <v>0</v>
      </c>
      <c r="E992" s="19"/>
      <c r="F992" s="20"/>
    </row>
    <row r="993" ht="18" customHeight="1" spans="1:6">
      <c r="A993" s="15">
        <v>2140305</v>
      </c>
      <c r="B993" s="21" t="s">
        <v>761</v>
      </c>
      <c r="C993" s="22">
        <v>0</v>
      </c>
      <c r="D993" s="18">
        <v>0</v>
      </c>
      <c r="E993" s="19"/>
      <c r="F993" s="20"/>
    </row>
    <row r="994" ht="18" customHeight="1" spans="1:6">
      <c r="A994" s="15">
        <v>2140306</v>
      </c>
      <c r="B994" s="21" t="s">
        <v>762</v>
      </c>
      <c r="C994" s="22">
        <v>0</v>
      </c>
      <c r="D994" s="18">
        <v>0</v>
      </c>
      <c r="E994" s="19"/>
      <c r="F994" s="20"/>
    </row>
    <row r="995" ht="18" customHeight="1" spans="1:6">
      <c r="A995" s="15">
        <v>2140307</v>
      </c>
      <c r="B995" s="21" t="s">
        <v>763</v>
      </c>
      <c r="C995" s="22">
        <v>0</v>
      </c>
      <c r="D995" s="18">
        <v>0</v>
      </c>
      <c r="E995" s="19"/>
      <c r="F995" s="20"/>
    </row>
    <row r="996" ht="18" customHeight="1" spans="1:6">
      <c r="A996" s="15">
        <v>2140308</v>
      </c>
      <c r="B996" s="21" t="s">
        <v>764</v>
      </c>
      <c r="C996" s="22">
        <v>0</v>
      </c>
      <c r="D996" s="18">
        <v>0</v>
      </c>
      <c r="E996" s="19"/>
      <c r="F996" s="20"/>
    </row>
    <row r="997" ht="18" customHeight="1" spans="1:6">
      <c r="A997" s="15">
        <v>2140399</v>
      </c>
      <c r="B997" s="21" t="s">
        <v>765</v>
      </c>
      <c r="C997" s="22">
        <v>0</v>
      </c>
      <c r="D997" s="18">
        <v>0</v>
      </c>
      <c r="E997" s="19"/>
      <c r="F997" s="20"/>
    </row>
    <row r="998" ht="18" customHeight="1" spans="1:6">
      <c r="A998" s="15">
        <v>21405</v>
      </c>
      <c r="B998" s="16" t="s">
        <v>766</v>
      </c>
      <c r="C998" s="17">
        <v>0</v>
      </c>
      <c r="D998" s="18">
        <f>SUM(D999:D1004)</f>
        <v>0</v>
      </c>
      <c r="E998" s="19"/>
      <c r="F998" s="20"/>
    </row>
    <row r="999" ht="18" customHeight="1" spans="1:6">
      <c r="A999" s="15">
        <v>2140501</v>
      </c>
      <c r="B999" s="21" t="s">
        <v>10</v>
      </c>
      <c r="C999" s="22">
        <v>0</v>
      </c>
      <c r="D999" s="18">
        <v>0</v>
      </c>
      <c r="E999" s="19"/>
      <c r="F999" s="20"/>
    </row>
    <row r="1000" ht="18" customHeight="1" spans="1:6">
      <c r="A1000" s="15">
        <v>2140502</v>
      </c>
      <c r="B1000" s="21" t="s">
        <v>11</v>
      </c>
      <c r="C1000" s="22">
        <v>0</v>
      </c>
      <c r="D1000" s="18">
        <v>0</v>
      </c>
      <c r="E1000" s="19"/>
      <c r="F1000" s="20"/>
    </row>
    <row r="1001" ht="18" customHeight="1" spans="1:6">
      <c r="A1001" s="15">
        <v>2140503</v>
      </c>
      <c r="B1001" s="21" t="s">
        <v>12</v>
      </c>
      <c r="C1001" s="22">
        <v>0</v>
      </c>
      <c r="D1001" s="18">
        <v>0</v>
      </c>
      <c r="E1001" s="19"/>
      <c r="F1001" s="20"/>
    </row>
    <row r="1002" ht="18" customHeight="1" spans="1:6">
      <c r="A1002" s="15">
        <v>2140504</v>
      </c>
      <c r="B1002" s="21" t="s">
        <v>757</v>
      </c>
      <c r="C1002" s="22">
        <v>0</v>
      </c>
      <c r="D1002" s="18">
        <v>0</v>
      </c>
      <c r="E1002" s="19"/>
      <c r="F1002" s="20"/>
    </row>
    <row r="1003" ht="18" customHeight="1" spans="1:6">
      <c r="A1003" s="15">
        <v>2140505</v>
      </c>
      <c r="B1003" s="21" t="s">
        <v>767</v>
      </c>
      <c r="C1003" s="22">
        <v>0</v>
      </c>
      <c r="D1003" s="18">
        <v>0</v>
      </c>
      <c r="E1003" s="19"/>
      <c r="F1003" s="20"/>
    </row>
    <row r="1004" ht="18" customHeight="1" spans="1:6">
      <c r="A1004" s="15">
        <v>2140599</v>
      </c>
      <c r="B1004" s="21" t="s">
        <v>768</v>
      </c>
      <c r="C1004" s="22">
        <v>0</v>
      </c>
      <c r="D1004" s="18">
        <v>0</v>
      </c>
      <c r="E1004" s="19"/>
      <c r="F1004" s="20"/>
    </row>
    <row r="1005" ht="18" customHeight="1" spans="1:6">
      <c r="A1005" s="15">
        <v>21406</v>
      </c>
      <c r="B1005" s="16" t="s">
        <v>769</v>
      </c>
      <c r="C1005" s="17">
        <v>0</v>
      </c>
      <c r="D1005" s="18">
        <f>SUM(D1006:D1009)</f>
        <v>350</v>
      </c>
      <c r="E1005" s="23">
        <v>1</v>
      </c>
      <c r="F1005" s="20">
        <v>1</v>
      </c>
    </row>
    <row r="1006" ht="18" customHeight="1" spans="1:6">
      <c r="A1006" s="15">
        <v>2140601</v>
      </c>
      <c r="B1006" s="21" t="s">
        <v>770</v>
      </c>
      <c r="C1006" s="22">
        <v>0</v>
      </c>
      <c r="D1006" s="18">
        <v>350</v>
      </c>
      <c r="E1006" s="23">
        <v>1</v>
      </c>
      <c r="F1006" s="20">
        <v>1</v>
      </c>
    </row>
    <row r="1007" ht="18" customHeight="1" spans="1:6">
      <c r="A1007" s="15">
        <v>2140602</v>
      </c>
      <c r="B1007" s="21" t="s">
        <v>771</v>
      </c>
      <c r="C1007" s="22">
        <v>0</v>
      </c>
      <c r="D1007" s="18">
        <v>0</v>
      </c>
      <c r="E1007" s="19"/>
      <c r="F1007" s="20"/>
    </row>
    <row r="1008" ht="18" customHeight="1" spans="1:6">
      <c r="A1008" s="15">
        <v>2140603</v>
      </c>
      <c r="B1008" s="21" t="s">
        <v>772</v>
      </c>
      <c r="C1008" s="22">
        <v>0</v>
      </c>
      <c r="D1008" s="18">
        <v>0</v>
      </c>
      <c r="E1008" s="19"/>
      <c r="F1008" s="20"/>
    </row>
    <row r="1009" ht="18" customHeight="1" spans="1:6">
      <c r="A1009" s="15">
        <v>2140699</v>
      </c>
      <c r="B1009" s="21" t="s">
        <v>773</v>
      </c>
      <c r="C1009" s="22">
        <v>0</v>
      </c>
      <c r="D1009" s="18">
        <v>0</v>
      </c>
      <c r="E1009" s="19"/>
      <c r="F1009" s="20"/>
    </row>
    <row r="1010" ht="18" customHeight="1" spans="1:6">
      <c r="A1010" s="15">
        <v>21499</v>
      </c>
      <c r="B1010" s="16" t="s">
        <v>774</v>
      </c>
      <c r="C1010" s="17">
        <v>0</v>
      </c>
      <c r="D1010" s="18">
        <f>SUM(D1011:D1012)</f>
        <v>930</v>
      </c>
      <c r="E1010" s="23">
        <v>1</v>
      </c>
      <c r="F1010" s="20">
        <v>-0.300751879699248</v>
      </c>
    </row>
    <row r="1011" ht="18" customHeight="1" spans="1:6">
      <c r="A1011" s="15">
        <v>2149901</v>
      </c>
      <c r="B1011" s="21" t="s">
        <v>775</v>
      </c>
      <c r="C1011" s="22">
        <v>0</v>
      </c>
      <c r="D1011" s="18">
        <v>0</v>
      </c>
      <c r="E1011" s="19"/>
      <c r="F1011" s="20">
        <v>-1</v>
      </c>
    </row>
    <row r="1012" ht="18" customHeight="1" spans="1:6">
      <c r="A1012" s="15">
        <v>2149999</v>
      </c>
      <c r="B1012" s="21" t="s">
        <v>776</v>
      </c>
      <c r="C1012" s="22">
        <v>0</v>
      </c>
      <c r="D1012" s="18">
        <v>930</v>
      </c>
      <c r="E1012" s="23">
        <v>1</v>
      </c>
      <c r="F1012" s="20">
        <v>-0.299171062547099</v>
      </c>
    </row>
    <row r="1013" ht="18" customHeight="1" spans="1:6">
      <c r="A1013" s="15">
        <v>215</v>
      </c>
      <c r="B1013" s="16" t="s">
        <v>777</v>
      </c>
      <c r="C1013" s="17">
        <v>10000</v>
      </c>
      <c r="D1013" s="18">
        <f>SUM(D1014,D1024,D1040,D1045,D1056,D1063,D1071)</f>
        <v>3387</v>
      </c>
      <c r="E1013" s="19">
        <f>D1013/C1013</f>
        <v>0.3387</v>
      </c>
      <c r="F1013" s="20">
        <v>0.0538270068450528</v>
      </c>
    </row>
    <row r="1014" ht="18" customHeight="1" spans="1:6">
      <c r="A1014" s="15">
        <v>21501</v>
      </c>
      <c r="B1014" s="16" t="s">
        <v>778</v>
      </c>
      <c r="C1014" s="17">
        <v>0</v>
      </c>
      <c r="D1014" s="18">
        <f>SUM(D1015:D1023)</f>
        <v>0</v>
      </c>
      <c r="E1014" s="19"/>
      <c r="F1014" s="20"/>
    </row>
    <row r="1015" ht="18" customHeight="1" spans="1:6">
      <c r="A1015" s="15">
        <v>2150101</v>
      </c>
      <c r="B1015" s="21" t="s">
        <v>10</v>
      </c>
      <c r="C1015" s="22">
        <v>0</v>
      </c>
      <c r="D1015" s="18">
        <v>0</v>
      </c>
      <c r="E1015" s="19"/>
      <c r="F1015" s="20"/>
    </row>
    <row r="1016" ht="18" customHeight="1" spans="1:6">
      <c r="A1016" s="15">
        <v>2150102</v>
      </c>
      <c r="B1016" s="21" t="s">
        <v>11</v>
      </c>
      <c r="C1016" s="22">
        <v>0</v>
      </c>
      <c r="D1016" s="18">
        <v>0</v>
      </c>
      <c r="E1016" s="19"/>
      <c r="F1016" s="20"/>
    </row>
    <row r="1017" ht="18" customHeight="1" spans="1:6">
      <c r="A1017" s="15">
        <v>2150103</v>
      </c>
      <c r="B1017" s="21" t="s">
        <v>12</v>
      </c>
      <c r="C1017" s="22">
        <v>0</v>
      </c>
      <c r="D1017" s="18">
        <v>0</v>
      </c>
      <c r="E1017" s="19"/>
      <c r="F1017" s="20"/>
    </row>
    <row r="1018" ht="18" customHeight="1" spans="1:6">
      <c r="A1018" s="15">
        <v>2150104</v>
      </c>
      <c r="B1018" s="21" t="s">
        <v>779</v>
      </c>
      <c r="C1018" s="22">
        <v>0</v>
      </c>
      <c r="D1018" s="18">
        <v>0</v>
      </c>
      <c r="E1018" s="19"/>
      <c r="F1018" s="20"/>
    </row>
    <row r="1019" ht="18" customHeight="1" spans="1:6">
      <c r="A1019" s="15">
        <v>2150105</v>
      </c>
      <c r="B1019" s="21" t="s">
        <v>780</v>
      </c>
      <c r="C1019" s="22">
        <v>0</v>
      </c>
      <c r="D1019" s="18">
        <v>0</v>
      </c>
      <c r="E1019" s="19"/>
      <c r="F1019" s="20"/>
    </row>
    <row r="1020" ht="18" customHeight="1" spans="1:6">
      <c r="A1020" s="15">
        <v>2150106</v>
      </c>
      <c r="B1020" s="21" t="s">
        <v>781</v>
      </c>
      <c r="C1020" s="22">
        <v>0</v>
      </c>
      <c r="D1020" s="18">
        <v>0</v>
      </c>
      <c r="E1020" s="19"/>
      <c r="F1020" s="20"/>
    </row>
    <row r="1021" ht="18" customHeight="1" spans="1:6">
      <c r="A1021" s="15">
        <v>2150107</v>
      </c>
      <c r="B1021" s="21" t="s">
        <v>782</v>
      </c>
      <c r="C1021" s="22">
        <v>0</v>
      </c>
      <c r="D1021" s="18">
        <v>0</v>
      </c>
      <c r="E1021" s="19"/>
      <c r="F1021" s="20"/>
    </row>
    <row r="1022" ht="18" customHeight="1" spans="1:6">
      <c r="A1022" s="15">
        <v>2150108</v>
      </c>
      <c r="B1022" s="21" t="s">
        <v>783</v>
      </c>
      <c r="C1022" s="22">
        <v>0</v>
      </c>
      <c r="D1022" s="18">
        <v>0</v>
      </c>
      <c r="E1022" s="19"/>
      <c r="F1022" s="20"/>
    </row>
    <row r="1023" ht="18" customHeight="1" spans="1:6">
      <c r="A1023" s="15">
        <v>2150199</v>
      </c>
      <c r="B1023" s="21" t="s">
        <v>784</v>
      </c>
      <c r="C1023" s="22">
        <v>0</v>
      </c>
      <c r="D1023" s="18">
        <v>0</v>
      </c>
      <c r="E1023" s="19"/>
      <c r="F1023" s="20"/>
    </row>
    <row r="1024" ht="18" customHeight="1" spans="1:6">
      <c r="A1024" s="15">
        <v>21502</v>
      </c>
      <c r="B1024" s="16" t="s">
        <v>785</v>
      </c>
      <c r="C1024" s="17">
        <v>0</v>
      </c>
      <c r="D1024" s="18">
        <f>SUM(D1025:D1039)</f>
        <v>0</v>
      </c>
      <c r="E1024" s="19"/>
      <c r="F1024" s="20"/>
    </row>
    <row r="1025" ht="18" customHeight="1" spans="1:6">
      <c r="A1025" s="15">
        <v>2150201</v>
      </c>
      <c r="B1025" s="21" t="s">
        <v>10</v>
      </c>
      <c r="C1025" s="22">
        <v>0</v>
      </c>
      <c r="D1025" s="18">
        <v>0</v>
      </c>
      <c r="E1025" s="19"/>
      <c r="F1025" s="20"/>
    </row>
    <row r="1026" ht="18" customHeight="1" spans="1:6">
      <c r="A1026" s="15">
        <v>2150202</v>
      </c>
      <c r="B1026" s="21" t="s">
        <v>11</v>
      </c>
      <c r="C1026" s="22">
        <v>0</v>
      </c>
      <c r="D1026" s="18">
        <v>0</v>
      </c>
      <c r="E1026" s="19"/>
      <c r="F1026" s="20"/>
    </row>
    <row r="1027" ht="18" customHeight="1" spans="1:6">
      <c r="A1027" s="15">
        <v>2150203</v>
      </c>
      <c r="B1027" s="21" t="s">
        <v>12</v>
      </c>
      <c r="C1027" s="22">
        <v>0</v>
      </c>
      <c r="D1027" s="18">
        <v>0</v>
      </c>
      <c r="E1027" s="19"/>
      <c r="F1027" s="20"/>
    </row>
    <row r="1028" ht="18" customHeight="1" spans="1:6">
      <c r="A1028" s="15">
        <v>2150204</v>
      </c>
      <c r="B1028" s="21" t="s">
        <v>786</v>
      </c>
      <c r="C1028" s="22">
        <v>0</v>
      </c>
      <c r="D1028" s="18">
        <v>0</v>
      </c>
      <c r="E1028" s="19"/>
      <c r="F1028" s="20"/>
    </row>
    <row r="1029" ht="18" customHeight="1" spans="1:6">
      <c r="A1029" s="15">
        <v>2150205</v>
      </c>
      <c r="B1029" s="21" t="s">
        <v>787</v>
      </c>
      <c r="C1029" s="22">
        <v>0</v>
      </c>
      <c r="D1029" s="18">
        <v>0</v>
      </c>
      <c r="E1029" s="19"/>
      <c r="F1029" s="20"/>
    </row>
    <row r="1030" ht="18" customHeight="1" spans="1:6">
      <c r="A1030" s="15">
        <v>2150206</v>
      </c>
      <c r="B1030" s="21" t="s">
        <v>788</v>
      </c>
      <c r="C1030" s="22">
        <v>0</v>
      </c>
      <c r="D1030" s="18">
        <v>0</v>
      </c>
      <c r="E1030" s="19"/>
      <c r="F1030" s="20"/>
    </row>
    <row r="1031" ht="18" customHeight="1" spans="1:6">
      <c r="A1031" s="15">
        <v>2150207</v>
      </c>
      <c r="B1031" s="21" t="s">
        <v>789</v>
      </c>
      <c r="C1031" s="22">
        <v>0</v>
      </c>
      <c r="D1031" s="18">
        <v>0</v>
      </c>
      <c r="E1031" s="19"/>
      <c r="F1031" s="20"/>
    </row>
    <row r="1032" ht="18" customHeight="1" spans="1:6">
      <c r="A1032" s="15">
        <v>2150208</v>
      </c>
      <c r="B1032" s="21" t="s">
        <v>790</v>
      </c>
      <c r="C1032" s="22">
        <v>0</v>
      </c>
      <c r="D1032" s="18">
        <v>0</v>
      </c>
      <c r="E1032" s="19"/>
      <c r="F1032" s="20"/>
    </row>
    <row r="1033" ht="18" customHeight="1" spans="1:6">
      <c r="A1033" s="15">
        <v>2150209</v>
      </c>
      <c r="B1033" s="21" t="s">
        <v>791</v>
      </c>
      <c r="C1033" s="22">
        <v>0</v>
      </c>
      <c r="D1033" s="18">
        <v>0</v>
      </c>
      <c r="E1033" s="19"/>
      <c r="F1033" s="20"/>
    </row>
    <row r="1034" ht="18" customHeight="1" spans="1:6">
      <c r="A1034" s="15">
        <v>2150210</v>
      </c>
      <c r="B1034" s="21" t="s">
        <v>792</v>
      </c>
      <c r="C1034" s="22">
        <v>0</v>
      </c>
      <c r="D1034" s="18">
        <v>0</v>
      </c>
      <c r="E1034" s="19"/>
      <c r="F1034" s="20"/>
    </row>
    <row r="1035" ht="18" customHeight="1" spans="1:6">
      <c r="A1035" s="15">
        <v>2150212</v>
      </c>
      <c r="B1035" s="21" t="s">
        <v>793</v>
      </c>
      <c r="C1035" s="22">
        <v>0</v>
      </c>
      <c r="D1035" s="18">
        <v>0</v>
      </c>
      <c r="E1035" s="19"/>
      <c r="F1035" s="20"/>
    </row>
    <row r="1036" ht="18" customHeight="1" spans="1:6">
      <c r="A1036" s="15">
        <v>2150213</v>
      </c>
      <c r="B1036" s="21" t="s">
        <v>794</v>
      </c>
      <c r="C1036" s="22">
        <v>0</v>
      </c>
      <c r="D1036" s="18">
        <v>0</v>
      </c>
      <c r="E1036" s="19"/>
      <c r="F1036" s="20"/>
    </row>
    <row r="1037" ht="18" customHeight="1" spans="1:6">
      <c r="A1037" s="15">
        <v>2150214</v>
      </c>
      <c r="B1037" s="21" t="s">
        <v>795</v>
      </c>
      <c r="C1037" s="22">
        <v>0</v>
      </c>
      <c r="D1037" s="18">
        <v>0</v>
      </c>
      <c r="E1037" s="19"/>
      <c r="F1037" s="20"/>
    </row>
    <row r="1038" ht="18" customHeight="1" spans="1:6">
      <c r="A1038" s="15">
        <v>2150215</v>
      </c>
      <c r="B1038" s="21" t="s">
        <v>796</v>
      </c>
      <c r="C1038" s="22">
        <v>0</v>
      </c>
      <c r="D1038" s="18">
        <v>0</v>
      </c>
      <c r="E1038" s="19"/>
      <c r="F1038" s="20"/>
    </row>
    <row r="1039" ht="18" customHeight="1" spans="1:6">
      <c r="A1039" s="15">
        <v>2150299</v>
      </c>
      <c r="B1039" s="21" t="s">
        <v>797</v>
      </c>
      <c r="C1039" s="22">
        <v>0</v>
      </c>
      <c r="D1039" s="18">
        <v>0</v>
      </c>
      <c r="E1039" s="19"/>
      <c r="F1039" s="20"/>
    </row>
    <row r="1040" ht="18" customHeight="1" spans="1:6">
      <c r="A1040" s="15">
        <v>21503</v>
      </c>
      <c r="B1040" s="16" t="s">
        <v>798</v>
      </c>
      <c r="C1040" s="17">
        <v>0</v>
      </c>
      <c r="D1040" s="18">
        <f>SUM(D1041:D1044)</f>
        <v>0</v>
      </c>
      <c r="E1040" s="19"/>
      <c r="F1040" s="20"/>
    </row>
    <row r="1041" ht="18" customHeight="1" spans="1:6">
      <c r="A1041" s="15">
        <v>2150301</v>
      </c>
      <c r="B1041" s="21" t="s">
        <v>10</v>
      </c>
      <c r="C1041" s="22">
        <v>0</v>
      </c>
      <c r="D1041" s="18">
        <v>0</v>
      </c>
      <c r="E1041" s="19"/>
      <c r="F1041" s="20"/>
    </row>
    <row r="1042" ht="18" customHeight="1" spans="1:6">
      <c r="A1042" s="15">
        <v>2150302</v>
      </c>
      <c r="B1042" s="21" t="s">
        <v>11</v>
      </c>
      <c r="C1042" s="22">
        <v>0</v>
      </c>
      <c r="D1042" s="18">
        <v>0</v>
      </c>
      <c r="E1042" s="19"/>
      <c r="F1042" s="20"/>
    </row>
    <row r="1043" ht="18" customHeight="1" spans="1:6">
      <c r="A1043" s="15">
        <v>2150303</v>
      </c>
      <c r="B1043" s="21" t="s">
        <v>12</v>
      </c>
      <c r="C1043" s="22">
        <v>0</v>
      </c>
      <c r="D1043" s="18">
        <v>0</v>
      </c>
      <c r="E1043" s="19"/>
      <c r="F1043" s="20"/>
    </row>
    <row r="1044" ht="18" customHeight="1" spans="1:6">
      <c r="A1044" s="15">
        <v>2150399</v>
      </c>
      <c r="B1044" s="21" t="s">
        <v>799</v>
      </c>
      <c r="C1044" s="22">
        <v>0</v>
      </c>
      <c r="D1044" s="18">
        <v>0</v>
      </c>
      <c r="E1044" s="19"/>
      <c r="F1044" s="20"/>
    </row>
    <row r="1045" ht="18" customHeight="1" spans="1:6">
      <c r="A1045" s="15">
        <v>21505</v>
      </c>
      <c r="B1045" s="16" t="s">
        <v>800</v>
      </c>
      <c r="C1045" s="17">
        <v>0</v>
      </c>
      <c r="D1045" s="18">
        <f>SUM(D1046:D1055)</f>
        <v>0</v>
      </c>
      <c r="E1045" s="19"/>
      <c r="F1045" s="20"/>
    </row>
    <row r="1046" ht="18" customHeight="1" spans="1:6">
      <c r="A1046" s="15">
        <v>2150501</v>
      </c>
      <c r="B1046" s="21" t="s">
        <v>10</v>
      </c>
      <c r="C1046" s="22">
        <v>0</v>
      </c>
      <c r="D1046" s="18">
        <v>0</v>
      </c>
      <c r="E1046" s="19"/>
      <c r="F1046" s="20"/>
    </row>
    <row r="1047" ht="18" customHeight="1" spans="1:6">
      <c r="A1047" s="15">
        <v>2150502</v>
      </c>
      <c r="B1047" s="21" t="s">
        <v>11</v>
      </c>
      <c r="C1047" s="22">
        <v>0</v>
      </c>
      <c r="D1047" s="18">
        <v>0</v>
      </c>
      <c r="E1047" s="19"/>
      <c r="F1047" s="20"/>
    </row>
    <row r="1048" ht="18" customHeight="1" spans="1:6">
      <c r="A1048" s="15">
        <v>2150503</v>
      </c>
      <c r="B1048" s="21" t="s">
        <v>12</v>
      </c>
      <c r="C1048" s="22">
        <v>0</v>
      </c>
      <c r="D1048" s="18">
        <v>0</v>
      </c>
      <c r="E1048" s="19"/>
      <c r="F1048" s="20"/>
    </row>
    <row r="1049" ht="18" customHeight="1" spans="1:6">
      <c r="A1049" s="15">
        <v>2150505</v>
      </c>
      <c r="B1049" s="21" t="s">
        <v>801</v>
      </c>
      <c r="C1049" s="22">
        <v>0</v>
      </c>
      <c r="D1049" s="18">
        <v>0</v>
      </c>
      <c r="E1049" s="19"/>
      <c r="F1049" s="20"/>
    </row>
    <row r="1050" ht="18" customHeight="1" spans="1:6">
      <c r="A1050" s="15">
        <v>2150507</v>
      </c>
      <c r="B1050" s="21" t="s">
        <v>802</v>
      </c>
      <c r="C1050" s="22">
        <v>0</v>
      </c>
      <c r="D1050" s="18">
        <v>0</v>
      </c>
      <c r="E1050" s="19"/>
      <c r="F1050" s="20"/>
    </row>
    <row r="1051" ht="18" customHeight="1" spans="1:6">
      <c r="A1051" s="15">
        <v>2150508</v>
      </c>
      <c r="B1051" s="21" t="s">
        <v>803</v>
      </c>
      <c r="C1051" s="22">
        <v>0</v>
      </c>
      <c r="D1051" s="18">
        <v>0</v>
      </c>
      <c r="E1051" s="19"/>
      <c r="F1051" s="20"/>
    </row>
    <row r="1052" ht="18" customHeight="1" spans="1:6">
      <c r="A1052" s="15">
        <v>2150516</v>
      </c>
      <c r="B1052" s="21" t="s">
        <v>804</v>
      </c>
      <c r="C1052" s="22">
        <v>0</v>
      </c>
      <c r="D1052" s="18">
        <v>0</v>
      </c>
      <c r="E1052" s="19"/>
      <c r="F1052" s="20"/>
    </row>
    <row r="1053" ht="18" customHeight="1" spans="1:6">
      <c r="A1053" s="15">
        <v>2150517</v>
      </c>
      <c r="B1053" s="21" t="s">
        <v>805</v>
      </c>
      <c r="C1053" s="22">
        <v>0</v>
      </c>
      <c r="D1053" s="18">
        <v>0</v>
      </c>
      <c r="E1053" s="19"/>
      <c r="F1053" s="20"/>
    </row>
    <row r="1054" ht="18" customHeight="1" spans="1:6">
      <c r="A1054" s="15">
        <v>2150550</v>
      </c>
      <c r="B1054" s="21" t="s">
        <v>19</v>
      </c>
      <c r="C1054" s="22">
        <v>0</v>
      </c>
      <c r="D1054" s="18">
        <v>0</v>
      </c>
      <c r="E1054" s="19"/>
      <c r="F1054" s="20"/>
    </row>
    <row r="1055" ht="18" customHeight="1" spans="1:6">
      <c r="A1055" s="15">
        <v>2150599</v>
      </c>
      <c r="B1055" s="21" t="s">
        <v>806</v>
      </c>
      <c r="C1055" s="22">
        <v>0</v>
      </c>
      <c r="D1055" s="18">
        <v>0</v>
      </c>
      <c r="E1055" s="19"/>
      <c r="F1055" s="20"/>
    </row>
    <row r="1056" ht="18" customHeight="1" spans="1:6">
      <c r="A1056" s="15">
        <v>21507</v>
      </c>
      <c r="B1056" s="16" t="s">
        <v>807</v>
      </c>
      <c r="C1056" s="17">
        <v>0</v>
      </c>
      <c r="D1056" s="18">
        <f>SUM(D1057:D1062)</f>
        <v>0</v>
      </c>
      <c r="E1056" s="19"/>
      <c r="F1056" s="20"/>
    </row>
    <row r="1057" ht="18" customHeight="1" spans="1:6">
      <c r="A1057" s="15">
        <v>2150701</v>
      </c>
      <c r="B1057" s="21" t="s">
        <v>10</v>
      </c>
      <c r="C1057" s="22">
        <v>0</v>
      </c>
      <c r="D1057" s="18">
        <v>0</v>
      </c>
      <c r="E1057" s="19"/>
      <c r="F1057" s="20"/>
    </row>
    <row r="1058" ht="18" customHeight="1" spans="1:6">
      <c r="A1058" s="15">
        <v>2150702</v>
      </c>
      <c r="B1058" s="21" t="s">
        <v>11</v>
      </c>
      <c r="C1058" s="22">
        <v>0</v>
      </c>
      <c r="D1058" s="18">
        <v>0</v>
      </c>
      <c r="E1058" s="19"/>
      <c r="F1058" s="20"/>
    </row>
    <row r="1059" ht="18" customHeight="1" spans="1:6">
      <c r="A1059" s="15">
        <v>2150703</v>
      </c>
      <c r="B1059" s="21" t="s">
        <v>12</v>
      </c>
      <c r="C1059" s="22">
        <v>0</v>
      </c>
      <c r="D1059" s="18">
        <v>0</v>
      </c>
      <c r="E1059" s="19"/>
      <c r="F1059" s="20"/>
    </row>
    <row r="1060" ht="18" customHeight="1" spans="1:6">
      <c r="A1060" s="15">
        <v>2150704</v>
      </c>
      <c r="B1060" s="21" t="s">
        <v>808</v>
      </c>
      <c r="C1060" s="22">
        <v>0</v>
      </c>
      <c r="D1060" s="18">
        <v>0</v>
      </c>
      <c r="E1060" s="19"/>
      <c r="F1060" s="20"/>
    </row>
    <row r="1061" ht="18" customHeight="1" spans="1:6">
      <c r="A1061" s="15">
        <v>2150705</v>
      </c>
      <c r="B1061" s="21" t="s">
        <v>809</v>
      </c>
      <c r="C1061" s="22">
        <v>0</v>
      </c>
      <c r="D1061" s="18">
        <v>0</v>
      </c>
      <c r="E1061" s="19"/>
      <c r="F1061" s="20"/>
    </row>
    <row r="1062" ht="18" customHeight="1" spans="1:6">
      <c r="A1062" s="15">
        <v>2150799</v>
      </c>
      <c r="B1062" s="21" t="s">
        <v>810</v>
      </c>
      <c r="C1062" s="22">
        <v>0</v>
      </c>
      <c r="D1062" s="18">
        <v>0</v>
      </c>
      <c r="E1062" s="19"/>
      <c r="F1062" s="20"/>
    </row>
    <row r="1063" ht="18" customHeight="1" spans="1:6">
      <c r="A1063" s="15">
        <v>21508</v>
      </c>
      <c r="B1063" s="16" t="s">
        <v>811</v>
      </c>
      <c r="C1063" s="17">
        <v>10000</v>
      </c>
      <c r="D1063" s="18">
        <f>SUM(D1064:D1070)</f>
        <v>3387</v>
      </c>
      <c r="E1063" s="19">
        <f>D1063/C1063</f>
        <v>0.3387</v>
      </c>
      <c r="F1063" s="20">
        <v>0.0538270068450528</v>
      </c>
    </row>
    <row r="1064" ht="18" customHeight="1" spans="1:6">
      <c r="A1064" s="15">
        <v>2150801</v>
      </c>
      <c r="B1064" s="21" t="s">
        <v>10</v>
      </c>
      <c r="C1064" s="22">
        <v>0</v>
      </c>
      <c r="D1064" s="18">
        <v>0</v>
      </c>
      <c r="E1064" s="19"/>
      <c r="F1064" s="20"/>
    </row>
    <row r="1065" ht="18" customHeight="1" spans="1:6">
      <c r="A1065" s="15">
        <v>2150802</v>
      </c>
      <c r="B1065" s="21" t="s">
        <v>11</v>
      </c>
      <c r="C1065" s="22">
        <v>0</v>
      </c>
      <c r="D1065" s="18">
        <v>0</v>
      </c>
      <c r="E1065" s="19"/>
      <c r="F1065" s="20"/>
    </row>
    <row r="1066" ht="18" customHeight="1" spans="1:6">
      <c r="A1066" s="15">
        <v>2150803</v>
      </c>
      <c r="B1066" s="21" t="s">
        <v>12</v>
      </c>
      <c r="C1066" s="22">
        <v>0</v>
      </c>
      <c r="D1066" s="18">
        <v>0</v>
      </c>
      <c r="E1066" s="19"/>
      <c r="F1066" s="20"/>
    </row>
    <row r="1067" ht="18" customHeight="1" spans="1:6">
      <c r="A1067" s="15">
        <v>2150804</v>
      </c>
      <c r="B1067" s="21" t="s">
        <v>812</v>
      </c>
      <c r="C1067" s="22">
        <v>0</v>
      </c>
      <c r="D1067" s="18">
        <v>0</v>
      </c>
      <c r="E1067" s="19"/>
      <c r="F1067" s="20"/>
    </row>
    <row r="1068" ht="18" customHeight="1" spans="1:6">
      <c r="A1068" s="15">
        <v>2150805</v>
      </c>
      <c r="B1068" s="21" t="s">
        <v>813</v>
      </c>
      <c r="C1068" s="22">
        <v>3000</v>
      </c>
      <c r="D1068" s="18">
        <v>2169</v>
      </c>
      <c r="E1068" s="19">
        <f>D1068/C1068</f>
        <v>0.723</v>
      </c>
      <c r="F1068" s="20">
        <v>0.171799027552674</v>
      </c>
    </row>
    <row r="1069" ht="18" customHeight="1" spans="1:6">
      <c r="A1069" s="15">
        <v>2150806</v>
      </c>
      <c r="B1069" s="21" t="s">
        <v>814</v>
      </c>
      <c r="C1069" s="22">
        <v>0</v>
      </c>
      <c r="D1069" s="18">
        <v>0</v>
      </c>
      <c r="E1069" s="19"/>
      <c r="F1069" s="20">
        <v>-1</v>
      </c>
    </row>
    <row r="1070" ht="18" customHeight="1" spans="1:6">
      <c r="A1070" s="15">
        <v>2150899</v>
      </c>
      <c r="B1070" s="21" t="s">
        <v>815</v>
      </c>
      <c r="C1070" s="22">
        <v>7000</v>
      </c>
      <c r="D1070" s="18">
        <v>1218</v>
      </c>
      <c r="E1070" s="19">
        <f>D1070/C1070</f>
        <v>0.174</v>
      </c>
      <c r="F1070" s="20">
        <v>5.09</v>
      </c>
    </row>
    <row r="1071" ht="18" customHeight="1" spans="1:6">
      <c r="A1071" s="15">
        <v>21599</v>
      </c>
      <c r="B1071" s="16" t="s">
        <v>816</v>
      </c>
      <c r="C1071" s="17">
        <v>0</v>
      </c>
      <c r="D1071" s="18">
        <f>SUM(D1072:D1076)</f>
        <v>0</v>
      </c>
      <c r="E1071" s="19"/>
      <c r="F1071" s="20"/>
    </row>
    <row r="1072" ht="18" customHeight="1" spans="1:6">
      <c r="A1072" s="15">
        <v>2159901</v>
      </c>
      <c r="B1072" s="21" t="s">
        <v>817</v>
      </c>
      <c r="C1072" s="22">
        <v>0</v>
      </c>
      <c r="D1072" s="18">
        <v>0</v>
      </c>
      <c r="E1072" s="19"/>
      <c r="F1072" s="20"/>
    </row>
    <row r="1073" ht="18" customHeight="1" spans="1:6">
      <c r="A1073" s="15">
        <v>2159904</v>
      </c>
      <c r="B1073" s="21" t="s">
        <v>818</v>
      </c>
      <c r="C1073" s="22">
        <v>0</v>
      </c>
      <c r="D1073" s="18">
        <v>0</v>
      </c>
      <c r="E1073" s="19"/>
      <c r="F1073" s="20"/>
    </row>
    <row r="1074" ht="18" customHeight="1" spans="1:6">
      <c r="A1074" s="15">
        <v>2159905</v>
      </c>
      <c r="B1074" s="21" t="s">
        <v>819</v>
      </c>
      <c r="C1074" s="22">
        <v>0</v>
      </c>
      <c r="D1074" s="18">
        <v>0</v>
      </c>
      <c r="E1074" s="19"/>
      <c r="F1074" s="20"/>
    </row>
    <row r="1075" ht="18" customHeight="1" spans="1:6">
      <c r="A1075" s="15">
        <v>2159906</v>
      </c>
      <c r="B1075" s="21" t="s">
        <v>820</v>
      </c>
      <c r="C1075" s="22">
        <v>0</v>
      </c>
      <c r="D1075" s="18">
        <v>0</v>
      </c>
      <c r="E1075" s="19"/>
      <c r="F1075" s="20"/>
    </row>
    <row r="1076" ht="18" customHeight="1" spans="1:6">
      <c r="A1076" s="15">
        <v>2159999</v>
      </c>
      <c r="B1076" s="21" t="s">
        <v>821</v>
      </c>
      <c r="C1076" s="22">
        <v>0</v>
      </c>
      <c r="D1076" s="18">
        <v>0</v>
      </c>
      <c r="E1076" s="19"/>
      <c r="F1076" s="20"/>
    </row>
    <row r="1077" ht="18" customHeight="1" spans="1:6">
      <c r="A1077" s="15">
        <v>216</v>
      </c>
      <c r="B1077" s="16" t="s">
        <v>822</v>
      </c>
      <c r="C1077" s="17">
        <v>155.22</v>
      </c>
      <c r="D1077" s="18">
        <f>SUM(D1078,D1088,D1094)</f>
        <v>-29</v>
      </c>
      <c r="E1077" s="19">
        <f>D1077/C1077</f>
        <v>-0.18683159386677</v>
      </c>
      <c r="F1077" s="20">
        <v>-1.01915455746367</v>
      </c>
    </row>
    <row r="1078" ht="18" customHeight="1" spans="1:6">
      <c r="A1078" s="15">
        <v>21602</v>
      </c>
      <c r="B1078" s="16" t="s">
        <v>823</v>
      </c>
      <c r="C1078" s="17">
        <v>155.22</v>
      </c>
      <c r="D1078" s="18">
        <f>SUM(D1079:D1087)</f>
        <v>636</v>
      </c>
      <c r="E1078" s="19">
        <f>D1078/C1078</f>
        <v>4.09741012756088</v>
      </c>
      <c r="F1078" s="20">
        <v>0.0274636510500808</v>
      </c>
    </row>
    <row r="1079" ht="18" customHeight="1" spans="1:6">
      <c r="A1079" s="15">
        <v>2160201</v>
      </c>
      <c r="B1079" s="21" t="s">
        <v>10</v>
      </c>
      <c r="C1079" s="22">
        <v>146.22</v>
      </c>
      <c r="D1079" s="18">
        <v>145</v>
      </c>
      <c r="E1079" s="19">
        <f>D1079/C1079</f>
        <v>0.9916564081521</v>
      </c>
      <c r="F1079" s="20">
        <v>-0.131736526946108</v>
      </c>
    </row>
    <row r="1080" ht="18" customHeight="1" spans="1:6">
      <c r="A1080" s="15">
        <v>2160202</v>
      </c>
      <c r="B1080" s="21" t="s">
        <v>11</v>
      </c>
      <c r="C1080" s="22">
        <v>0</v>
      </c>
      <c r="D1080" s="18">
        <v>0</v>
      </c>
      <c r="E1080" s="19"/>
      <c r="F1080" s="20"/>
    </row>
    <row r="1081" ht="18" customHeight="1" spans="1:6">
      <c r="A1081" s="15">
        <v>2160203</v>
      </c>
      <c r="B1081" s="21" t="s">
        <v>12</v>
      </c>
      <c r="C1081" s="22">
        <v>0</v>
      </c>
      <c r="D1081" s="18">
        <v>0</v>
      </c>
      <c r="E1081" s="19"/>
      <c r="F1081" s="20"/>
    </row>
    <row r="1082" ht="18" customHeight="1" spans="1:6">
      <c r="A1082" s="15">
        <v>2160216</v>
      </c>
      <c r="B1082" s="21" t="s">
        <v>824</v>
      </c>
      <c r="C1082" s="22">
        <v>0</v>
      </c>
      <c r="D1082" s="18">
        <v>0</v>
      </c>
      <c r="E1082" s="19"/>
      <c r="F1082" s="20"/>
    </row>
    <row r="1083" ht="18" customHeight="1" spans="1:6">
      <c r="A1083" s="15">
        <v>2160217</v>
      </c>
      <c r="B1083" s="21" t="s">
        <v>825</v>
      </c>
      <c r="C1083" s="22">
        <v>0</v>
      </c>
      <c r="D1083" s="18">
        <v>0</v>
      </c>
      <c r="E1083" s="19"/>
      <c r="F1083" s="20"/>
    </row>
    <row r="1084" ht="18" customHeight="1" spans="1:6">
      <c r="A1084" s="15">
        <v>2160218</v>
      </c>
      <c r="B1084" s="21" t="s">
        <v>826</v>
      </c>
      <c r="C1084" s="22">
        <v>0</v>
      </c>
      <c r="D1084" s="18">
        <v>0</v>
      </c>
      <c r="E1084" s="19"/>
      <c r="F1084" s="20"/>
    </row>
    <row r="1085" ht="18" customHeight="1" spans="1:6">
      <c r="A1085" s="15">
        <v>2160219</v>
      </c>
      <c r="B1085" s="21" t="s">
        <v>827</v>
      </c>
      <c r="C1085" s="22">
        <v>0</v>
      </c>
      <c r="D1085" s="18">
        <v>0</v>
      </c>
      <c r="E1085" s="19"/>
      <c r="F1085" s="20"/>
    </row>
    <row r="1086" ht="18" customHeight="1" spans="1:6">
      <c r="A1086" s="15">
        <v>2160250</v>
      </c>
      <c r="B1086" s="21" t="s">
        <v>19</v>
      </c>
      <c r="C1086" s="22">
        <v>0</v>
      </c>
      <c r="D1086" s="18">
        <v>0</v>
      </c>
      <c r="E1086" s="19"/>
      <c r="F1086" s="20"/>
    </row>
    <row r="1087" ht="18" customHeight="1" spans="1:6">
      <c r="A1087" s="15">
        <v>2160299</v>
      </c>
      <c r="B1087" s="21" t="s">
        <v>828</v>
      </c>
      <c r="C1087" s="22">
        <v>9</v>
      </c>
      <c r="D1087" s="18">
        <v>491</v>
      </c>
      <c r="E1087" s="19">
        <f>D1087/C1087</f>
        <v>54.5555555555556</v>
      </c>
      <c r="F1087" s="20">
        <v>0.086283185840708</v>
      </c>
    </row>
    <row r="1088" ht="18" customHeight="1" spans="1:6">
      <c r="A1088" s="15">
        <v>21606</v>
      </c>
      <c r="B1088" s="16" t="s">
        <v>829</v>
      </c>
      <c r="C1088" s="17">
        <v>0</v>
      </c>
      <c r="D1088" s="18">
        <f>SUM(D1089:D1093)</f>
        <v>0</v>
      </c>
      <c r="E1088" s="19"/>
      <c r="F1088" s="20"/>
    </row>
    <row r="1089" ht="18" customHeight="1" spans="1:6">
      <c r="A1089" s="15">
        <v>2160601</v>
      </c>
      <c r="B1089" s="21" t="s">
        <v>10</v>
      </c>
      <c r="C1089" s="22">
        <v>0</v>
      </c>
      <c r="D1089" s="18">
        <v>0</v>
      </c>
      <c r="E1089" s="19"/>
      <c r="F1089" s="20"/>
    </row>
    <row r="1090" ht="18" customHeight="1" spans="1:6">
      <c r="A1090" s="15">
        <v>2160602</v>
      </c>
      <c r="B1090" s="21" t="s">
        <v>11</v>
      </c>
      <c r="C1090" s="22">
        <v>0</v>
      </c>
      <c r="D1090" s="18">
        <v>0</v>
      </c>
      <c r="E1090" s="19"/>
      <c r="F1090" s="20"/>
    </row>
    <row r="1091" ht="18" customHeight="1" spans="1:6">
      <c r="A1091" s="15">
        <v>2160603</v>
      </c>
      <c r="B1091" s="21" t="s">
        <v>12</v>
      </c>
      <c r="C1091" s="22">
        <v>0</v>
      </c>
      <c r="D1091" s="18">
        <v>0</v>
      </c>
      <c r="E1091" s="19"/>
      <c r="F1091" s="20"/>
    </row>
    <row r="1092" ht="18" customHeight="1" spans="1:6">
      <c r="A1092" s="15">
        <v>2160607</v>
      </c>
      <c r="B1092" s="21" t="s">
        <v>830</v>
      </c>
      <c r="C1092" s="22">
        <v>0</v>
      </c>
      <c r="D1092" s="18">
        <v>0</v>
      </c>
      <c r="E1092" s="19"/>
      <c r="F1092" s="20"/>
    </row>
    <row r="1093" ht="18" customHeight="1" spans="1:6">
      <c r="A1093" s="15">
        <v>2160699</v>
      </c>
      <c r="B1093" s="21" t="s">
        <v>831</v>
      </c>
      <c r="C1093" s="22">
        <v>0</v>
      </c>
      <c r="D1093" s="18">
        <v>0</v>
      </c>
      <c r="E1093" s="19"/>
      <c r="F1093" s="20"/>
    </row>
    <row r="1094" ht="18" customHeight="1" spans="1:6">
      <c r="A1094" s="15">
        <v>21699</v>
      </c>
      <c r="B1094" s="16" t="s">
        <v>832</v>
      </c>
      <c r="C1094" s="17">
        <v>0</v>
      </c>
      <c r="D1094" s="18">
        <f>SUM(D1095:D1096)</f>
        <v>-665</v>
      </c>
      <c r="E1094" s="23">
        <v>1</v>
      </c>
      <c r="F1094" s="20">
        <v>-1.74301675977654</v>
      </c>
    </row>
    <row r="1095" ht="18" customHeight="1" spans="1:6">
      <c r="A1095" s="15">
        <v>2169901</v>
      </c>
      <c r="B1095" s="21" t="s">
        <v>833</v>
      </c>
      <c r="C1095" s="22">
        <v>0</v>
      </c>
      <c r="D1095" s="18">
        <v>-665</v>
      </c>
      <c r="E1095" s="23">
        <v>1</v>
      </c>
      <c r="F1095" s="20">
        <v>-1.78698224852071</v>
      </c>
    </row>
    <row r="1096" ht="18" customHeight="1" spans="1:6">
      <c r="A1096" s="15">
        <v>2169999</v>
      </c>
      <c r="B1096" s="21" t="s">
        <v>834</v>
      </c>
      <c r="C1096" s="22">
        <v>0</v>
      </c>
      <c r="D1096" s="18">
        <v>0</v>
      </c>
      <c r="E1096" s="19"/>
      <c r="F1096" s="20">
        <v>-1</v>
      </c>
    </row>
    <row r="1097" ht="18" customHeight="1" spans="1:6">
      <c r="A1097" s="15">
        <v>217</v>
      </c>
      <c r="B1097" s="16" t="s">
        <v>835</v>
      </c>
      <c r="C1097" s="17">
        <v>0</v>
      </c>
      <c r="D1097" s="18">
        <f>SUM(D1098,D1105,D1115,D1121,D1124)</f>
        <v>0</v>
      </c>
      <c r="E1097" s="19"/>
      <c r="F1097" s="20"/>
    </row>
    <row r="1098" ht="18" customHeight="1" spans="1:6">
      <c r="A1098" s="15">
        <v>21701</v>
      </c>
      <c r="B1098" s="16" t="s">
        <v>836</v>
      </c>
      <c r="C1098" s="17">
        <v>0</v>
      </c>
      <c r="D1098" s="18">
        <f>SUM(D1099:D1104)</f>
        <v>0</v>
      </c>
      <c r="E1098" s="19"/>
      <c r="F1098" s="20"/>
    </row>
    <row r="1099" ht="18" customHeight="1" spans="1:6">
      <c r="A1099" s="15">
        <v>2170101</v>
      </c>
      <c r="B1099" s="21" t="s">
        <v>10</v>
      </c>
      <c r="C1099" s="22">
        <v>0</v>
      </c>
      <c r="D1099" s="18">
        <v>0</v>
      </c>
      <c r="E1099" s="19"/>
      <c r="F1099" s="20"/>
    </row>
    <row r="1100" ht="18" customHeight="1" spans="1:6">
      <c r="A1100" s="15">
        <v>2170102</v>
      </c>
      <c r="B1100" s="21" t="s">
        <v>11</v>
      </c>
      <c r="C1100" s="22">
        <v>0</v>
      </c>
      <c r="D1100" s="18">
        <v>0</v>
      </c>
      <c r="E1100" s="19"/>
      <c r="F1100" s="20"/>
    </row>
    <row r="1101" ht="18" customHeight="1" spans="1:6">
      <c r="A1101" s="15">
        <v>2170103</v>
      </c>
      <c r="B1101" s="21" t="s">
        <v>12</v>
      </c>
      <c r="C1101" s="22">
        <v>0</v>
      </c>
      <c r="D1101" s="18">
        <v>0</v>
      </c>
      <c r="E1101" s="19"/>
      <c r="F1101" s="20"/>
    </row>
    <row r="1102" ht="18" customHeight="1" spans="1:6">
      <c r="A1102" s="15">
        <v>2170104</v>
      </c>
      <c r="B1102" s="21" t="s">
        <v>837</v>
      </c>
      <c r="C1102" s="22">
        <v>0</v>
      </c>
      <c r="D1102" s="18">
        <v>0</v>
      </c>
      <c r="E1102" s="19"/>
      <c r="F1102" s="20"/>
    </row>
    <row r="1103" ht="18" customHeight="1" spans="1:6">
      <c r="A1103" s="15">
        <v>2170150</v>
      </c>
      <c r="B1103" s="21" t="s">
        <v>19</v>
      </c>
      <c r="C1103" s="22">
        <v>0</v>
      </c>
      <c r="D1103" s="18">
        <v>0</v>
      </c>
      <c r="E1103" s="19"/>
      <c r="F1103" s="20"/>
    </row>
    <row r="1104" ht="18" customHeight="1" spans="1:6">
      <c r="A1104" s="15">
        <v>2170199</v>
      </c>
      <c r="B1104" s="21" t="s">
        <v>838</v>
      </c>
      <c r="C1104" s="22">
        <v>0</v>
      </c>
      <c r="D1104" s="18">
        <v>0</v>
      </c>
      <c r="E1104" s="19"/>
      <c r="F1104" s="20"/>
    </row>
    <row r="1105" ht="18" customHeight="1" spans="1:6">
      <c r="A1105" s="15">
        <v>21702</v>
      </c>
      <c r="B1105" s="16" t="s">
        <v>839</v>
      </c>
      <c r="C1105" s="17">
        <v>0</v>
      </c>
      <c r="D1105" s="18">
        <f>SUM(D1106:D1114)</f>
        <v>0</v>
      </c>
      <c r="E1105" s="19"/>
      <c r="F1105" s="20"/>
    </row>
    <row r="1106" ht="18" customHeight="1" spans="1:6">
      <c r="A1106" s="15">
        <v>2170201</v>
      </c>
      <c r="B1106" s="21" t="s">
        <v>840</v>
      </c>
      <c r="C1106" s="22">
        <v>0</v>
      </c>
      <c r="D1106" s="18">
        <v>0</v>
      </c>
      <c r="E1106" s="19"/>
      <c r="F1106" s="20"/>
    </row>
    <row r="1107" ht="18" customHeight="1" spans="1:6">
      <c r="A1107" s="15">
        <v>2170202</v>
      </c>
      <c r="B1107" s="21" t="s">
        <v>841</v>
      </c>
      <c r="C1107" s="22">
        <v>0</v>
      </c>
      <c r="D1107" s="18">
        <v>0</v>
      </c>
      <c r="E1107" s="19"/>
      <c r="F1107" s="20"/>
    </row>
    <row r="1108" ht="18" customHeight="1" spans="1:6">
      <c r="A1108" s="15">
        <v>2170203</v>
      </c>
      <c r="B1108" s="21" t="s">
        <v>842</v>
      </c>
      <c r="C1108" s="22">
        <v>0</v>
      </c>
      <c r="D1108" s="18">
        <v>0</v>
      </c>
      <c r="E1108" s="19"/>
      <c r="F1108" s="20"/>
    </row>
    <row r="1109" ht="18" customHeight="1" spans="1:6">
      <c r="A1109" s="15">
        <v>2170204</v>
      </c>
      <c r="B1109" s="21" t="s">
        <v>843</v>
      </c>
      <c r="C1109" s="22">
        <v>0</v>
      </c>
      <c r="D1109" s="18">
        <v>0</v>
      </c>
      <c r="E1109" s="19"/>
      <c r="F1109" s="20"/>
    </row>
    <row r="1110" ht="18" customHeight="1" spans="1:6">
      <c r="A1110" s="15">
        <v>2170205</v>
      </c>
      <c r="B1110" s="21" t="s">
        <v>844</v>
      </c>
      <c r="C1110" s="22">
        <v>0</v>
      </c>
      <c r="D1110" s="18">
        <v>0</v>
      </c>
      <c r="E1110" s="19"/>
      <c r="F1110" s="20"/>
    </row>
    <row r="1111" ht="18" customHeight="1" spans="1:6">
      <c r="A1111" s="15">
        <v>2170206</v>
      </c>
      <c r="B1111" s="21" t="s">
        <v>845</v>
      </c>
      <c r="C1111" s="22">
        <v>0</v>
      </c>
      <c r="D1111" s="18">
        <v>0</v>
      </c>
      <c r="E1111" s="19"/>
      <c r="F1111" s="20"/>
    </row>
    <row r="1112" ht="18" customHeight="1" spans="1:6">
      <c r="A1112" s="15">
        <v>2170207</v>
      </c>
      <c r="B1112" s="21" t="s">
        <v>846</v>
      </c>
      <c r="C1112" s="22">
        <v>0</v>
      </c>
      <c r="D1112" s="18">
        <v>0</v>
      </c>
      <c r="E1112" s="19"/>
      <c r="F1112" s="20"/>
    </row>
    <row r="1113" ht="18" customHeight="1" spans="1:6">
      <c r="A1113" s="15">
        <v>2170208</v>
      </c>
      <c r="B1113" s="21" t="s">
        <v>847</v>
      </c>
      <c r="C1113" s="22">
        <v>0</v>
      </c>
      <c r="D1113" s="18">
        <v>0</v>
      </c>
      <c r="E1113" s="19"/>
      <c r="F1113" s="20"/>
    </row>
    <row r="1114" ht="18" customHeight="1" spans="1:6">
      <c r="A1114" s="15">
        <v>2170299</v>
      </c>
      <c r="B1114" s="21" t="s">
        <v>848</v>
      </c>
      <c r="C1114" s="22">
        <v>0</v>
      </c>
      <c r="D1114" s="18">
        <v>0</v>
      </c>
      <c r="E1114" s="19"/>
      <c r="F1114" s="20"/>
    </row>
    <row r="1115" ht="18" customHeight="1" spans="1:6">
      <c r="A1115" s="15">
        <v>21703</v>
      </c>
      <c r="B1115" s="16" t="s">
        <v>849</v>
      </c>
      <c r="C1115" s="17">
        <v>0</v>
      </c>
      <c r="D1115" s="18">
        <f>SUM(D1116:D1120)</f>
        <v>0</v>
      </c>
      <c r="E1115" s="19"/>
      <c r="F1115" s="20"/>
    </row>
    <row r="1116" ht="18" customHeight="1" spans="1:6">
      <c r="A1116" s="15">
        <v>2170301</v>
      </c>
      <c r="B1116" s="21" t="s">
        <v>850</v>
      </c>
      <c r="C1116" s="22">
        <v>0</v>
      </c>
      <c r="D1116" s="18">
        <v>0</v>
      </c>
      <c r="E1116" s="19"/>
      <c r="F1116" s="20"/>
    </row>
    <row r="1117" ht="18" customHeight="1" spans="1:6">
      <c r="A1117" s="15">
        <v>2170302</v>
      </c>
      <c r="B1117" s="21" t="s">
        <v>851</v>
      </c>
      <c r="C1117" s="22">
        <v>0</v>
      </c>
      <c r="D1117" s="18">
        <v>0</v>
      </c>
      <c r="E1117" s="19"/>
      <c r="F1117" s="20"/>
    </row>
    <row r="1118" ht="18" customHeight="1" spans="1:6">
      <c r="A1118" s="15">
        <v>2170303</v>
      </c>
      <c r="B1118" s="21" t="s">
        <v>852</v>
      </c>
      <c r="C1118" s="22">
        <v>0</v>
      </c>
      <c r="D1118" s="18">
        <v>0</v>
      </c>
      <c r="E1118" s="19"/>
      <c r="F1118" s="20"/>
    </row>
    <row r="1119" ht="18" customHeight="1" spans="1:6">
      <c r="A1119" s="15">
        <v>2170304</v>
      </c>
      <c r="B1119" s="21" t="s">
        <v>853</v>
      </c>
      <c r="C1119" s="22">
        <v>0</v>
      </c>
      <c r="D1119" s="18">
        <v>0</v>
      </c>
      <c r="E1119" s="19"/>
      <c r="F1119" s="20"/>
    </row>
    <row r="1120" ht="18" customHeight="1" spans="1:6">
      <c r="A1120" s="15">
        <v>2170399</v>
      </c>
      <c r="B1120" s="21" t="s">
        <v>854</v>
      </c>
      <c r="C1120" s="22">
        <v>0</v>
      </c>
      <c r="D1120" s="18">
        <v>0</v>
      </c>
      <c r="E1120" s="19"/>
      <c r="F1120" s="20"/>
    </row>
    <row r="1121" ht="18" customHeight="1" spans="1:6">
      <c r="A1121" s="15">
        <v>21704</v>
      </c>
      <c r="B1121" s="16" t="s">
        <v>855</v>
      </c>
      <c r="C1121" s="17">
        <v>0</v>
      </c>
      <c r="D1121" s="18">
        <f>SUM(D1122:D1123)</f>
        <v>0</v>
      </c>
      <c r="E1121" s="19"/>
      <c r="F1121" s="20"/>
    </row>
    <row r="1122" ht="18" customHeight="1" spans="1:6">
      <c r="A1122" s="15">
        <v>2170401</v>
      </c>
      <c r="B1122" s="21" t="s">
        <v>856</v>
      </c>
      <c r="C1122" s="22">
        <v>0</v>
      </c>
      <c r="D1122" s="18">
        <v>0</v>
      </c>
      <c r="E1122" s="19"/>
      <c r="F1122" s="20"/>
    </row>
    <row r="1123" ht="18" customHeight="1" spans="1:6">
      <c r="A1123" s="15">
        <v>2170499</v>
      </c>
      <c r="B1123" s="21" t="s">
        <v>857</v>
      </c>
      <c r="C1123" s="22">
        <v>0</v>
      </c>
      <c r="D1123" s="18">
        <v>0</v>
      </c>
      <c r="E1123" s="19"/>
      <c r="F1123" s="20"/>
    </row>
    <row r="1124" ht="18" customHeight="1" spans="1:6">
      <c r="A1124" s="15">
        <v>21799</v>
      </c>
      <c r="B1124" s="16" t="s">
        <v>858</v>
      </c>
      <c r="C1124" s="17">
        <v>0</v>
      </c>
      <c r="D1124" s="18">
        <f>SUM(D1125:D1126)</f>
        <v>0</v>
      </c>
      <c r="E1124" s="19"/>
      <c r="F1124" s="20"/>
    </row>
    <row r="1125" ht="18" customHeight="1" spans="1:6">
      <c r="A1125" s="15">
        <v>2179902</v>
      </c>
      <c r="B1125" s="21" t="s">
        <v>859</v>
      </c>
      <c r="C1125" s="22">
        <v>0</v>
      </c>
      <c r="D1125" s="18">
        <v>0</v>
      </c>
      <c r="E1125" s="19"/>
      <c r="F1125" s="20"/>
    </row>
    <row r="1126" ht="18" customHeight="1" spans="1:6">
      <c r="A1126" s="15">
        <v>2179999</v>
      </c>
      <c r="B1126" s="21" t="s">
        <v>860</v>
      </c>
      <c r="C1126" s="22">
        <v>0</v>
      </c>
      <c r="D1126" s="18">
        <v>0</v>
      </c>
      <c r="E1126" s="19"/>
      <c r="F1126" s="20"/>
    </row>
    <row r="1127" ht="18" customHeight="1" spans="1:6">
      <c r="A1127" s="15">
        <v>219</v>
      </c>
      <c r="B1127" s="16" t="s">
        <v>861</v>
      </c>
      <c r="C1127" s="17">
        <v>0</v>
      </c>
      <c r="D1127" s="18">
        <f>SUM(D1128:D1136)</f>
        <v>0</v>
      </c>
      <c r="E1127" s="19"/>
      <c r="F1127" s="20"/>
    </row>
    <row r="1128" ht="18" customHeight="1" spans="1:6">
      <c r="A1128" s="15">
        <v>21901</v>
      </c>
      <c r="B1128" s="16" t="s">
        <v>862</v>
      </c>
      <c r="C1128" s="17"/>
      <c r="D1128" s="18">
        <v>0</v>
      </c>
      <c r="E1128" s="19"/>
      <c r="F1128" s="20"/>
    </row>
    <row r="1129" ht="18" customHeight="1" spans="1:6">
      <c r="A1129" s="15">
        <v>21902</v>
      </c>
      <c r="B1129" s="16" t="s">
        <v>863</v>
      </c>
      <c r="C1129" s="17"/>
      <c r="D1129" s="18">
        <v>0</v>
      </c>
      <c r="E1129" s="19"/>
      <c r="F1129" s="20"/>
    </row>
    <row r="1130" ht="18" customHeight="1" spans="1:6">
      <c r="A1130" s="15">
        <v>21903</v>
      </c>
      <c r="B1130" s="16" t="s">
        <v>864</v>
      </c>
      <c r="C1130" s="17"/>
      <c r="D1130" s="18">
        <v>0</v>
      </c>
      <c r="E1130" s="19"/>
      <c r="F1130" s="20"/>
    </row>
    <row r="1131" ht="18" customHeight="1" spans="1:6">
      <c r="A1131" s="15">
        <v>21904</v>
      </c>
      <c r="B1131" s="16" t="s">
        <v>865</v>
      </c>
      <c r="C1131" s="17"/>
      <c r="D1131" s="18">
        <v>0</v>
      </c>
      <c r="E1131" s="19"/>
      <c r="F1131" s="20"/>
    </row>
    <row r="1132" ht="18" customHeight="1" spans="1:6">
      <c r="A1132" s="15">
        <v>21905</v>
      </c>
      <c r="B1132" s="16" t="s">
        <v>866</v>
      </c>
      <c r="C1132" s="17"/>
      <c r="D1132" s="18">
        <v>0</v>
      </c>
      <c r="E1132" s="19"/>
      <c r="F1132" s="20"/>
    </row>
    <row r="1133" ht="18" customHeight="1" spans="1:6">
      <c r="A1133" s="15">
        <v>21906</v>
      </c>
      <c r="B1133" s="16" t="s">
        <v>642</v>
      </c>
      <c r="C1133" s="17"/>
      <c r="D1133" s="18">
        <v>0</v>
      </c>
      <c r="E1133" s="19"/>
      <c r="F1133" s="20"/>
    </row>
    <row r="1134" ht="18" customHeight="1" spans="1:6">
      <c r="A1134" s="15">
        <v>21907</v>
      </c>
      <c r="B1134" s="16" t="s">
        <v>867</v>
      </c>
      <c r="C1134" s="17"/>
      <c r="D1134" s="18">
        <v>0</v>
      </c>
      <c r="E1134" s="19"/>
      <c r="F1134" s="20"/>
    </row>
    <row r="1135" ht="18" customHeight="1" spans="1:6">
      <c r="A1135" s="15">
        <v>21908</v>
      </c>
      <c r="B1135" s="16" t="s">
        <v>868</v>
      </c>
      <c r="C1135" s="17"/>
      <c r="D1135" s="18">
        <v>0</v>
      </c>
      <c r="E1135" s="19"/>
      <c r="F1135" s="20"/>
    </row>
    <row r="1136" ht="18" customHeight="1" spans="1:6">
      <c r="A1136" s="15">
        <v>21999</v>
      </c>
      <c r="B1136" s="16" t="s">
        <v>869</v>
      </c>
      <c r="C1136" s="17"/>
      <c r="D1136" s="18">
        <v>0</v>
      </c>
      <c r="E1136" s="19"/>
      <c r="F1136" s="20"/>
    </row>
    <row r="1137" ht="18" customHeight="1" spans="1:6">
      <c r="A1137" s="15">
        <v>220</v>
      </c>
      <c r="B1137" s="16" t="s">
        <v>870</v>
      </c>
      <c r="C1137" s="17">
        <v>2411.36</v>
      </c>
      <c r="D1137" s="18">
        <f>SUM(D1138,D1165,D1180)</f>
        <v>-599</v>
      </c>
      <c r="E1137" s="19">
        <f>D1137/C1137</f>
        <v>-0.248407537655099</v>
      </c>
      <c r="F1137" s="20">
        <v>-1.03670792989337</v>
      </c>
    </row>
    <row r="1138" ht="18" customHeight="1" spans="1:6">
      <c r="A1138" s="15">
        <v>22001</v>
      </c>
      <c r="B1138" s="16" t="s">
        <v>871</v>
      </c>
      <c r="C1138" s="17">
        <v>2411.36</v>
      </c>
      <c r="D1138" s="18">
        <f>SUM(D1139:D1164)</f>
        <v>-684</v>
      </c>
      <c r="E1138" s="19">
        <f>D1138/C1138</f>
        <v>-0.283657355185455</v>
      </c>
      <c r="F1138" s="20">
        <v>-1.04211304026598</v>
      </c>
    </row>
    <row r="1139" ht="18" customHeight="1" spans="1:6">
      <c r="A1139" s="15">
        <v>2200101</v>
      </c>
      <c r="B1139" s="21" t="s">
        <v>10</v>
      </c>
      <c r="C1139" s="22">
        <v>292.82</v>
      </c>
      <c r="D1139" s="18">
        <v>579</v>
      </c>
      <c r="E1139" s="19">
        <f>D1139/C1139</f>
        <v>1.97732395328188</v>
      </c>
      <c r="F1139" s="20">
        <v>-0.0413907284768212</v>
      </c>
    </row>
    <row r="1140" ht="18" customHeight="1" spans="1:6">
      <c r="A1140" s="15">
        <v>2200102</v>
      </c>
      <c r="B1140" s="21" t="s">
        <v>11</v>
      </c>
      <c r="C1140" s="22">
        <v>46</v>
      </c>
      <c r="D1140" s="18">
        <v>46</v>
      </c>
      <c r="E1140" s="19">
        <f>D1140/C1140</f>
        <v>1</v>
      </c>
      <c r="F1140" s="20">
        <v>0.352941176470588</v>
      </c>
    </row>
    <row r="1141" ht="18" customHeight="1" spans="1:6">
      <c r="A1141" s="15">
        <v>2200103</v>
      </c>
      <c r="B1141" s="21" t="s">
        <v>12</v>
      </c>
      <c r="C1141" s="22">
        <v>0</v>
      </c>
      <c r="D1141" s="18">
        <v>0</v>
      </c>
      <c r="E1141" s="19"/>
      <c r="F1141" s="20"/>
    </row>
    <row r="1142" ht="18" customHeight="1" spans="1:6">
      <c r="A1142" s="15">
        <v>2200104</v>
      </c>
      <c r="B1142" s="21" t="s">
        <v>872</v>
      </c>
      <c r="C1142" s="22">
        <v>0</v>
      </c>
      <c r="D1142" s="18">
        <v>0</v>
      </c>
      <c r="E1142" s="19"/>
      <c r="F1142" s="20"/>
    </row>
    <row r="1143" ht="18" customHeight="1" spans="1:6">
      <c r="A1143" s="15">
        <v>2200106</v>
      </c>
      <c r="B1143" s="21" t="s">
        <v>873</v>
      </c>
      <c r="C1143" s="22">
        <v>0</v>
      </c>
      <c r="D1143" s="18">
        <v>0</v>
      </c>
      <c r="E1143" s="19"/>
      <c r="F1143" s="20">
        <v>-1</v>
      </c>
    </row>
    <row r="1144" ht="18" customHeight="1" spans="1:6">
      <c r="A1144" s="15">
        <v>2200107</v>
      </c>
      <c r="B1144" s="21" t="s">
        <v>874</v>
      </c>
      <c r="C1144" s="22">
        <v>0</v>
      </c>
      <c r="D1144" s="18">
        <v>0</v>
      </c>
      <c r="E1144" s="19"/>
      <c r="F1144" s="20"/>
    </row>
    <row r="1145" ht="18" customHeight="1" spans="1:6">
      <c r="A1145" s="15">
        <v>2200108</v>
      </c>
      <c r="B1145" s="21" t="s">
        <v>875</v>
      </c>
      <c r="C1145" s="22">
        <v>400</v>
      </c>
      <c r="D1145" s="18">
        <v>370</v>
      </c>
      <c r="E1145" s="19">
        <f>D1145/C1145</f>
        <v>0.925</v>
      </c>
      <c r="F1145" s="20">
        <v>-0.00269541778975746</v>
      </c>
    </row>
    <row r="1146" ht="18" customHeight="1" spans="1:6">
      <c r="A1146" s="15">
        <v>2200109</v>
      </c>
      <c r="B1146" s="21" t="s">
        <v>876</v>
      </c>
      <c r="C1146" s="22">
        <v>5</v>
      </c>
      <c r="D1146" s="18">
        <v>173</v>
      </c>
      <c r="E1146" s="19">
        <f>D1146/C1146</f>
        <v>34.6</v>
      </c>
      <c r="F1146" s="20">
        <v>0.341085271317829</v>
      </c>
    </row>
    <row r="1147" ht="18" customHeight="1" spans="1:6">
      <c r="A1147" s="15">
        <v>2200112</v>
      </c>
      <c r="B1147" s="21" t="s">
        <v>877</v>
      </c>
      <c r="C1147" s="22">
        <v>0</v>
      </c>
      <c r="D1147" s="18">
        <v>0</v>
      </c>
      <c r="E1147" s="19"/>
      <c r="F1147" s="20">
        <v>-1</v>
      </c>
    </row>
    <row r="1148" ht="18" customHeight="1" spans="1:6">
      <c r="A1148" s="15">
        <v>2200113</v>
      </c>
      <c r="B1148" s="21" t="s">
        <v>878</v>
      </c>
      <c r="C1148" s="22">
        <v>0</v>
      </c>
      <c r="D1148" s="18">
        <v>0</v>
      </c>
      <c r="E1148" s="19"/>
      <c r="F1148" s="20"/>
    </row>
    <row r="1149" ht="18" customHeight="1" spans="1:6">
      <c r="A1149" s="15">
        <v>2200114</v>
      </c>
      <c r="B1149" s="21" t="s">
        <v>879</v>
      </c>
      <c r="C1149" s="22">
        <v>10</v>
      </c>
      <c r="D1149" s="18">
        <v>110</v>
      </c>
      <c r="E1149" s="19">
        <f>D1149/C1149</f>
        <v>11</v>
      </c>
      <c r="F1149" s="20">
        <v>2.79310344827586</v>
      </c>
    </row>
    <row r="1150" ht="18" customHeight="1" spans="1:6">
      <c r="A1150" s="15">
        <v>2200115</v>
      </c>
      <c r="B1150" s="21" t="s">
        <v>880</v>
      </c>
      <c r="C1150" s="22">
        <v>0</v>
      </c>
      <c r="D1150" s="18">
        <v>0</v>
      </c>
      <c r="E1150" s="19"/>
      <c r="F1150" s="20"/>
    </row>
    <row r="1151" ht="18" customHeight="1" spans="1:6">
      <c r="A1151" s="15">
        <v>2200116</v>
      </c>
      <c r="B1151" s="21" t="s">
        <v>881</v>
      </c>
      <c r="C1151" s="22">
        <v>0</v>
      </c>
      <c r="D1151" s="18">
        <v>0</v>
      </c>
      <c r="E1151" s="19"/>
      <c r="F1151" s="20"/>
    </row>
    <row r="1152" ht="18" customHeight="1" spans="1:6">
      <c r="A1152" s="15">
        <v>2200119</v>
      </c>
      <c r="B1152" s="21" t="s">
        <v>882</v>
      </c>
      <c r="C1152" s="22">
        <v>0</v>
      </c>
      <c r="D1152" s="18">
        <v>0</v>
      </c>
      <c r="E1152" s="19"/>
      <c r="F1152" s="20"/>
    </row>
    <row r="1153" ht="18" customHeight="1" spans="1:6">
      <c r="A1153" s="15">
        <v>2200120</v>
      </c>
      <c r="B1153" s="21" t="s">
        <v>883</v>
      </c>
      <c r="C1153" s="22">
        <v>0</v>
      </c>
      <c r="D1153" s="18">
        <v>0</v>
      </c>
      <c r="E1153" s="19"/>
      <c r="F1153" s="20"/>
    </row>
    <row r="1154" ht="18" customHeight="1" spans="1:6">
      <c r="A1154" s="15">
        <v>2200121</v>
      </c>
      <c r="B1154" s="21" t="s">
        <v>884</v>
      </c>
      <c r="C1154" s="22">
        <v>0</v>
      </c>
      <c r="D1154" s="18">
        <v>0</v>
      </c>
      <c r="E1154" s="19"/>
      <c r="F1154" s="20"/>
    </row>
    <row r="1155" ht="18" customHeight="1" spans="1:6">
      <c r="A1155" s="15">
        <v>2200122</v>
      </c>
      <c r="B1155" s="21" t="s">
        <v>885</v>
      </c>
      <c r="C1155" s="22">
        <v>0</v>
      </c>
      <c r="D1155" s="18">
        <v>0</v>
      </c>
      <c r="E1155" s="19"/>
      <c r="F1155" s="20"/>
    </row>
    <row r="1156" ht="18" customHeight="1" spans="1:6">
      <c r="A1156" s="15">
        <v>2200123</v>
      </c>
      <c r="B1156" s="21" t="s">
        <v>886</v>
      </c>
      <c r="C1156" s="22">
        <v>0</v>
      </c>
      <c r="D1156" s="18">
        <v>0</v>
      </c>
      <c r="E1156" s="19"/>
      <c r="F1156" s="20"/>
    </row>
    <row r="1157" ht="18" customHeight="1" spans="1:6">
      <c r="A1157" s="15">
        <v>2200124</v>
      </c>
      <c r="B1157" s="21" t="s">
        <v>887</v>
      </c>
      <c r="C1157" s="22">
        <v>0</v>
      </c>
      <c r="D1157" s="18">
        <v>0</v>
      </c>
      <c r="E1157" s="19"/>
      <c r="F1157" s="20"/>
    </row>
    <row r="1158" ht="18" customHeight="1" spans="1:6">
      <c r="A1158" s="15">
        <v>2200125</v>
      </c>
      <c r="B1158" s="21" t="s">
        <v>888</v>
      </c>
      <c r="C1158" s="22">
        <v>0</v>
      </c>
      <c r="D1158" s="18">
        <v>0</v>
      </c>
      <c r="E1158" s="19"/>
      <c r="F1158" s="20"/>
    </row>
    <row r="1159" ht="18" customHeight="1" spans="1:6">
      <c r="A1159" s="15">
        <v>2200126</v>
      </c>
      <c r="B1159" s="21" t="s">
        <v>889</v>
      </c>
      <c r="C1159" s="22">
        <v>0</v>
      </c>
      <c r="D1159" s="18">
        <v>0</v>
      </c>
      <c r="E1159" s="19"/>
      <c r="F1159" s="20"/>
    </row>
    <row r="1160" ht="18" customHeight="1" spans="1:6">
      <c r="A1160" s="15">
        <v>2200127</v>
      </c>
      <c r="B1160" s="21" t="s">
        <v>890</v>
      </c>
      <c r="C1160" s="22">
        <v>0</v>
      </c>
      <c r="D1160" s="18">
        <v>0</v>
      </c>
      <c r="E1160" s="19"/>
      <c r="F1160" s="20"/>
    </row>
    <row r="1161" ht="18" customHeight="1" spans="1:6">
      <c r="A1161" s="15">
        <v>2200128</v>
      </c>
      <c r="B1161" s="21" t="s">
        <v>891</v>
      </c>
      <c r="C1161" s="22">
        <v>0</v>
      </c>
      <c r="D1161" s="18">
        <v>0</v>
      </c>
      <c r="E1161" s="19"/>
      <c r="F1161" s="20"/>
    </row>
    <row r="1162" ht="18" customHeight="1" spans="1:6">
      <c r="A1162" s="15">
        <v>2200129</v>
      </c>
      <c r="B1162" s="21" t="s">
        <v>892</v>
      </c>
      <c r="C1162" s="22">
        <v>0</v>
      </c>
      <c r="D1162" s="18">
        <v>0</v>
      </c>
      <c r="E1162" s="19"/>
      <c r="F1162" s="20"/>
    </row>
    <row r="1163" ht="18" customHeight="1" spans="1:6">
      <c r="A1163" s="15">
        <v>2200150</v>
      </c>
      <c r="B1163" s="21" t="s">
        <v>19</v>
      </c>
      <c r="C1163" s="22">
        <v>1527.04</v>
      </c>
      <c r="D1163" s="18">
        <v>1469</v>
      </c>
      <c r="E1163" s="19">
        <f>D1163/C1163</f>
        <v>0.961991827326069</v>
      </c>
      <c r="F1163" s="20">
        <v>0.144972720187062</v>
      </c>
    </row>
    <row r="1164" ht="18" customHeight="1" spans="1:6">
      <c r="A1164" s="15">
        <v>2200199</v>
      </c>
      <c r="B1164" s="21" t="s">
        <v>893</v>
      </c>
      <c r="C1164" s="22">
        <v>130.5</v>
      </c>
      <c r="D1164" s="18">
        <v>-3431</v>
      </c>
      <c r="E1164" s="19">
        <f>D1164/C1164</f>
        <v>-26.2911877394636</v>
      </c>
      <c r="F1164" s="20">
        <v>-1.26430937524074</v>
      </c>
    </row>
    <row r="1165" ht="18" customHeight="1" spans="1:6">
      <c r="A1165" s="15">
        <v>22005</v>
      </c>
      <c r="B1165" s="16" t="s">
        <v>894</v>
      </c>
      <c r="C1165" s="17">
        <v>0</v>
      </c>
      <c r="D1165" s="18">
        <f>SUM(D1166:D1179)</f>
        <v>85</v>
      </c>
      <c r="E1165" s="23">
        <v>1</v>
      </c>
      <c r="F1165" s="20">
        <v>0.118421052631579</v>
      </c>
    </row>
    <row r="1166" ht="18" customHeight="1" spans="1:6">
      <c r="A1166" s="15">
        <v>2200501</v>
      </c>
      <c r="B1166" s="21" t="s">
        <v>10</v>
      </c>
      <c r="C1166" s="22">
        <v>0</v>
      </c>
      <c r="D1166" s="18">
        <v>0</v>
      </c>
      <c r="E1166" s="19"/>
      <c r="F1166" s="20">
        <v>-1</v>
      </c>
    </row>
    <row r="1167" ht="18" customHeight="1" spans="1:6">
      <c r="A1167" s="15">
        <v>2200502</v>
      </c>
      <c r="B1167" s="21" t="s">
        <v>11</v>
      </c>
      <c r="C1167" s="22">
        <v>0</v>
      </c>
      <c r="D1167" s="18">
        <v>0</v>
      </c>
      <c r="E1167" s="19"/>
      <c r="F1167" s="20"/>
    </row>
    <row r="1168" ht="18" customHeight="1" spans="1:6">
      <c r="A1168" s="15">
        <v>2200503</v>
      </c>
      <c r="B1168" s="21" t="s">
        <v>12</v>
      </c>
      <c r="C1168" s="22">
        <v>0</v>
      </c>
      <c r="D1168" s="18">
        <v>0</v>
      </c>
      <c r="E1168" s="19"/>
      <c r="F1168" s="20"/>
    </row>
    <row r="1169" ht="18" customHeight="1" spans="1:6">
      <c r="A1169" s="15">
        <v>2200504</v>
      </c>
      <c r="B1169" s="21" t="s">
        <v>895</v>
      </c>
      <c r="C1169" s="22">
        <v>0</v>
      </c>
      <c r="D1169" s="18">
        <v>0</v>
      </c>
      <c r="E1169" s="19"/>
      <c r="F1169" s="20"/>
    </row>
    <row r="1170" ht="18" customHeight="1" spans="1:6">
      <c r="A1170" s="15">
        <v>2200506</v>
      </c>
      <c r="B1170" s="21" t="s">
        <v>896</v>
      </c>
      <c r="C1170" s="22">
        <v>0</v>
      </c>
      <c r="D1170" s="18">
        <v>0</v>
      </c>
      <c r="E1170" s="19"/>
      <c r="F1170" s="20"/>
    </row>
    <row r="1171" ht="18" customHeight="1" spans="1:6">
      <c r="A1171" s="15">
        <v>2200507</v>
      </c>
      <c r="B1171" s="21" t="s">
        <v>897</v>
      </c>
      <c r="C1171" s="22">
        <v>0</v>
      </c>
      <c r="D1171" s="18">
        <v>0</v>
      </c>
      <c r="E1171" s="19"/>
      <c r="F1171" s="20"/>
    </row>
    <row r="1172" ht="18" customHeight="1" spans="1:6">
      <c r="A1172" s="15">
        <v>2200508</v>
      </c>
      <c r="B1172" s="21" t="s">
        <v>898</v>
      </c>
      <c r="C1172" s="22">
        <v>0</v>
      </c>
      <c r="D1172" s="18">
        <v>0</v>
      </c>
      <c r="E1172" s="19"/>
      <c r="F1172" s="20"/>
    </row>
    <row r="1173" ht="18" customHeight="1" spans="1:6">
      <c r="A1173" s="15">
        <v>2200509</v>
      </c>
      <c r="B1173" s="21" t="s">
        <v>899</v>
      </c>
      <c r="C1173" s="22">
        <v>0</v>
      </c>
      <c r="D1173" s="18">
        <v>85</v>
      </c>
      <c r="E1173" s="23">
        <v>1</v>
      </c>
      <c r="F1173" s="20">
        <v>0.328125</v>
      </c>
    </row>
    <row r="1174" ht="18" customHeight="1" spans="1:6">
      <c r="A1174" s="15">
        <v>2200510</v>
      </c>
      <c r="B1174" s="21" t="s">
        <v>900</v>
      </c>
      <c r="C1174" s="22">
        <v>0</v>
      </c>
      <c r="D1174" s="18">
        <v>0</v>
      </c>
      <c r="E1174" s="19"/>
      <c r="F1174" s="20"/>
    </row>
    <row r="1175" ht="18" customHeight="1" spans="1:6">
      <c r="A1175" s="15">
        <v>2200511</v>
      </c>
      <c r="B1175" s="21" t="s">
        <v>901</v>
      </c>
      <c r="C1175" s="22">
        <v>0</v>
      </c>
      <c r="D1175" s="18">
        <v>0</v>
      </c>
      <c r="E1175" s="19"/>
      <c r="F1175" s="20"/>
    </row>
    <row r="1176" ht="18" customHeight="1" spans="1:6">
      <c r="A1176" s="15">
        <v>2200512</v>
      </c>
      <c r="B1176" s="21" t="s">
        <v>902</v>
      </c>
      <c r="C1176" s="22">
        <v>0</v>
      </c>
      <c r="D1176" s="18">
        <v>0</v>
      </c>
      <c r="E1176" s="19"/>
      <c r="F1176" s="20"/>
    </row>
    <row r="1177" ht="18" customHeight="1" spans="1:6">
      <c r="A1177" s="15">
        <v>2200513</v>
      </c>
      <c r="B1177" s="21" t="s">
        <v>903</v>
      </c>
      <c r="C1177" s="22">
        <v>0</v>
      </c>
      <c r="D1177" s="18">
        <v>0</v>
      </c>
      <c r="E1177" s="19"/>
      <c r="F1177" s="20"/>
    </row>
    <row r="1178" ht="18" customHeight="1" spans="1:6">
      <c r="A1178" s="15">
        <v>2200514</v>
      </c>
      <c r="B1178" s="21" t="s">
        <v>904</v>
      </c>
      <c r="C1178" s="22">
        <v>0</v>
      </c>
      <c r="D1178" s="18">
        <v>0</v>
      </c>
      <c r="E1178" s="19"/>
      <c r="F1178" s="20"/>
    </row>
    <row r="1179" ht="18" customHeight="1" spans="1:6">
      <c r="A1179" s="15">
        <v>2200599</v>
      </c>
      <c r="B1179" s="21" t="s">
        <v>905</v>
      </c>
      <c r="C1179" s="22">
        <v>0</v>
      </c>
      <c r="D1179" s="18">
        <v>0</v>
      </c>
      <c r="E1179" s="19"/>
      <c r="F1179" s="20"/>
    </row>
    <row r="1180" ht="18" customHeight="1" spans="1:6">
      <c r="A1180" s="15">
        <v>22099</v>
      </c>
      <c r="B1180" s="16" t="s">
        <v>906</v>
      </c>
      <c r="C1180" s="17">
        <v>0</v>
      </c>
      <c r="D1180" s="18">
        <f>D1181</f>
        <v>0</v>
      </c>
      <c r="E1180" s="19"/>
      <c r="F1180" s="20"/>
    </row>
    <row r="1181" ht="18" customHeight="1" spans="1:6">
      <c r="A1181" s="15">
        <v>2209999</v>
      </c>
      <c r="B1181" s="21" t="s">
        <v>907</v>
      </c>
      <c r="C1181" s="22">
        <v>0</v>
      </c>
      <c r="D1181" s="18">
        <v>0</v>
      </c>
      <c r="E1181" s="19"/>
      <c r="F1181" s="20"/>
    </row>
    <row r="1182" ht="18" customHeight="1" spans="1:6">
      <c r="A1182" s="15">
        <v>221</v>
      </c>
      <c r="B1182" s="16" t="s">
        <v>908</v>
      </c>
      <c r="C1182" s="17">
        <v>13991</v>
      </c>
      <c r="D1182" s="18">
        <f>SUM(D1183,D1195,D1199)</f>
        <v>48901</v>
      </c>
      <c r="E1182" s="19">
        <f>D1182/C1182</f>
        <v>3.49517546994496</v>
      </c>
      <c r="F1182" s="20">
        <v>-0.0684104244456298</v>
      </c>
    </row>
    <row r="1183" ht="18" customHeight="1" spans="1:6">
      <c r="A1183" s="15">
        <v>22101</v>
      </c>
      <c r="B1183" s="16" t="s">
        <v>909</v>
      </c>
      <c r="C1183" s="17">
        <v>227</v>
      </c>
      <c r="D1183" s="18">
        <f>SUM(D1184:D1194)</f>
        <v>33718</v>
      </c>
      <c r="E1183" s="19">
        <f>D1183/C1183</f>
        <v>148.537444933921</v>
      </c>
      <c r="F1183" s="20">
        <v>-0.151577676010266</v>
      </c>
    </row>
    <row r="1184" ht="18" customHeight="1" spans="1:6">
      <c r="A1184" s="15">
        <v>2210101</v>
      </c>
      <c r="B1184" s="21" t="s">
        <v>910</v>
      </c>
      <c r="C1184" s="22">
        <v>0</v>
      </c>
      <c r="D1184" s="18">
        <v>0</v>
      </c>
      <c r="E1184" s="19"/>
      <c r="F1184" s="20"/>
    </row>
    <row r="1185" ht="18" customHeight="1" spans="1:6">
      <c r="A1185" s="15">
        <v>2210102</v>
      </c>
      <c r="B1185" s="21" t="s">
        <v>911</v>
      </c>
      <c r="C1185" s="22">
        <v>0</v>
      </c>
      <c r="D1185" s="18">
        <v>0</v>
      </c>
      <c r="E1185" s="19"/>
      <c r="F1185" s="20"/>
    </row>
    <row r="1186" ht="18" customHeight="1" spans="1:6">
      <c r="A1186" s="15">
        <v>2210103</v>
      </c>
      <c r="B1186" s="21" t="s">
        <v>912</v>
      </c>
      <c r="C1186" s="22">
        <v>0</v>
      </c>
      <c r="D1186" s="18">
        <v>28056</v>
      </c>
      <c r="E1186" s="23">
        <v>1</v>
      </c>
      <c r="F1186" s="20">
        <v>-0.170284497545395</v>
      </c>
    </row>
    <row r="1187" ht="18" customHeight="1" spans="1:6">
      <c r="A1187" s="15">
        <v>2210104</v>
      </c>
      <c r="B1187" s="21" t="s">
        <v>913</v>
      </c>
      <c r="C1187" s="22">
        <v>0</v>
      </c>
      <c r="D1187" s="18">
        <v>0</v>
      </c>
      <c r="E1187" s="19"/>
      <c r="F1187" s="20"/>
    </row>
    <row r="1188" ht="18" customHeight="1" spans="1:6">
      <c r="A1188" s="15">
        <v>2210105</v>
      </c>
      <c r="B1188" s="21" t="s">
        <v>914</v>
      </c>
      <c r="C1188" s="22"/>
      <c r="D1188" s="18">
        <v>187</v>
      </c>
      <c r="E1188" s="23">
        <v>1</v>
      </c>
      <c r="F1188" s="20">
        <v>0.375</v>
      </c>
    </row>
    <row r="1189" ht="18" customHeight="1" spans="1:6">
      <c r="A1189" s="15">
        <v>2210106</v>
      </c>
      <c r="B1189" s="21" t="s">
        <v>915</v>
      </c>
      <c r="C1189" s="22">
        <v>0</v>
      </c>
      <c r="D1189" s="18">
        <v>0</v>
      </c>
      <c r="E1189" s="19"/>
      <c r="F1189" s="20"/>
    </row>
    <row r="1190" ht="18" customHeight="1" spans="1:6">
      <c r="A1190" s="15">
        <v>2210107</v>
      </c>
      <c r="B1190" s="21" t="s">
        <v>916</v>
      </c>
      <c r="C1190" s="22">
        <v>0</v>
      </c>
      <c r="D1190" s="18">
        <v>445</v>
      </c>
      <c r="E1190" s="23">
        <v>1</v>
      </c>
      <c r="F1190" s="20">
        <v>0.711538461538461</v>
      </c>
    </row>
    <row r="1191" ht="18" customHeight="1" spans="1:6">
      <c r="A1191" s="15">
        <v>2210108</v>
      </c>
      <c r="B1191" s="21" t="s">
        <v>917</v>
      </c>
      <c r="C1191" s="22">
        <v>0</v>
      </c>
      <c r="D1191" s="18">
        <v>5030</v>
      </c>
      <c r="E1191" s="23">
        <v>1</v>
      </c>
      <c r="F1191" s="20">
        <v>1.40439770554493</v>
      </c>
    </row>
    <row r="1192" ht="18" customHeight="1" spans="1:6">
      <c r="A1192" s="15">
        <v>2210109</v>
      </c>
      <c r="B1192" s="21" t="s">
        <v>918</v>
      </c>
      <c r="C1192" s="22">
        <v>0</v>
      </c>
      <c r="D1192" s="18">
        <v>0</v>
      </c>
      <c r="E1192" s="19"/>
      <c r="F1192" s="20"/>
    </row>
    <row r="1193" ht="18" customHeight="1" spans="1:6">
      <c r="A1193" s="15">
        <v>2210110</v>
      </c>
      <c r="B1193" s="21" t="s">
        <v>919</v>
      </c>
      <c r="C1193" s="22">
        <v>0</v>
      </c>
      <c r="D1193" s="18">
        <v>0</v>
      </c>
      <c r="E1193" s="19"/>
      <c r="F1193" s="20">
        <v>-1</v>
      </c>
    </row>
    <row r="1194" ht="18" customHeight="1" spans="1:6">
      <c r="A1194" s="15">
        <v>2210199</v>
      </c>
      <c r="B1194" s="21" t="s">
        <v>920</v>
      </c>
      <c r="C1194" s="22">
        <v>227</v>
      </c>
      <c r="D1194" s="18">
        <v>0</v>
      </c>
      <c r="E1194" s="19">
        <f>D1194/C1194</f>
        <v>0</v>
      </c>
      <c r="F1194" s="20"/>
    </row>
    <row r="1195" ht="18" customHeight="1" spans="1:6">
      <c r="A1195" s="15">
        <v>22102</v>
      </c>
      <c r="B1195" s="16" t="s">
        <v>921</v>
      </c>
      <c r="C1195" s="17">
        <v>13754</v>
      </c>
      <c r="D1195" s="18">
        <f>SUM(D1196:D1198)</f>
        <v>14896</v>
      </c>
      <c r="E1195" s="19">
        <f>D1195/C1195</f>
        <v>1.08303039115894</v>
      </c>
      <c r="F1195" s="20">
        <v>0.168313725490196</v>
      </c>
    </row>
    <row r="1196" ht="18" customHeight="1" spans="1:6">
      <c r="A1196" s="15">
        <v>2210201</v>
      </c>
      <c r="B1196" s="21" t="s">
        <v>922</v>
      </c>
      <c r="C1196" s="22">
        <v>13754</v>
      </c>
      <c r="D1196" s="18">
        <v>14896</v>
      </c>
      <c r="E1196" s="19">
        <f>D1196/C1196</f>
        <v>1.08303039115894</v>
      </c>
      <c r="F1196" s="20">
        <v>0.168313725490196</v>
      </c>
    </row>
    <row r="1197" ht="18" customHeight="1" spans="1:6">
      <c r="A1197" s="15">
        <v>2210202</v>
      </c>
      <c r="B1197" s="21" t="s">
        <v>923</v>
      </c>
      <c r="C1197" s="22">
        <v>0</v>
      </c>
      <c r="D1197" s="18">
        <v>0</v>
      </c>
      <c r="E1197" s="19"/>
      <c r="F1197" s="20"/>
    </row>
    <row r="1198" ht="18" customHeight="1" spans="1:6">
      <c r="A1198" s="15">
        <v>2210203</v>
      </c>
      <c r="B1198" s="21" t="s">
        <v>924</v>
      </c>
      <c r="C1198" s="22">
        <v>0</v>
      </c>
      <c r="D1198" s="18">
        <v>0</v>
      </c>
      <c r="E1198" s="19"/>
      <c r="F1198" s="20"/>
    </row>
    <row r="1199" ht="18" customHeight="1" spans="1:6">
      <c r="A1199" s="15">
        <v>22103</v>
      </c>
      <c r="B1199" s="16" t="s">
        <v>925</v>
      </c>
      <c r="C1199" s="17">
        <v>0</v>
      </c>
      <c r="D1199" s="18">
        <f>SUM(D1200:D1202)</f>
        <v>287</v>
      </c>
      <c r="E1199" s="23">
        <v>1</v>
      </c>
      <c r="F1199" s="20">
        <v>1</v>
      </c>
    </row>
    <row r="1200" ht="18" customHeight="1" spans="1:6">
      <c r="A1200" s="15">
        <v>2210301</v>
      </c>
      <c r="B1200" s="21" t="s">
        <v>926</v>
      </c>
      <c r="C1200" s="22">
        <v>0</v>
      </c>
      <c r="D1200" s="18">
        <v>0</v>
      </c>
      <c r="E1200" s="19"/>
      <c r="F1200" s="20"/>
    </row>
    <row r="1201" ht="18" customHeight="1" spans="1:6">
      <c r="A1201" s="15">
        <v>2210302</v>
      </c>
      <c r="B1201" s="21" t="s">
        <v>927</v>
      </c>
      <c r="C1201" s="22">
        <v>0</v>
      </c>
      <c r="D1201" s="18">
        <v>0</v>
      </c>
      <c r="E1201" s="19"/>
      <c r="F1201" s="20"/>
    </row>
    <row r="1202" ht="18" customHeight="1" spans="1:6">
      <c r="A1202" s="15">
        <v>2210399</v>
      </c>
      <c r="B1202" s="21" t="s">
        <v>928</v>
      </c>
      <c r="C1202" s="22">
        <v>0</v>
      </c>
      <c r="D1202" s="18">
        <v>287</v>
      </c>
      <c r="E1202" s="23">
        <v>1</v>
      </c>
      <c r="F1202" s="20">
        <v>1</v>
      </c>
    </row>
    <row r="1203" ht="18" customHeight="1" spans="1:6">
      <c r="A1203" s="15">
        <v>222</v>
      </c>
      <c r="B1203" s="16" t="s">
        <v>929</v>
      </c>
      <c r="C1203" s="17">
        <v>587.85</v>
      </c>
      <c r="D1203" s="18">
        <f>SUM(D1204,D1222,D1228,D1234)</f>
        <v>1229</v>
      </c>
      <c r="E1203" s="19">
        <f>D1203/C1203</f>
        <v>2.09066938844943</v>
      </c>
      <c r="F1203" s="20">
        <v>0.036256323777403</v>
      </c>
    </row>
    <row r="1204" ht="18" customHeight="1" spans="1:6">
      <c r="A1204" s="15">
        <v>22201</v>
      </c>
      <c r="B1204" s="16" t="s">
        <v>930</v>
      </c>
      <c r="C1204" s="17">
        <v>479.88</v>
      </c>
      <c r="D1204" s="18">
        <f>SUM(D1205:D1221)</f>
        <v>745</v>
      </c>
      <c r="E1204" s="19">
        <f>D1204/C1204</f>
        <v>1.55247145119613</v>
      </c>
      <c r="F1204" s="20">
        <v>-0.0424164524421594</v>
      </c>
    </row>
    <row r="1205" ht="18" customHeight="1" spans="1:6">
      <c r="A1205" s="15">
        <v>2220101</v>
      </c>
      <c r="B1205" s="21" t="s">
        <v>10</v>
      </c>
      <c r="C1205" s="22">
        <v>185.22</v>
      </c>
      <c r="D1205" s="18">
        <v>323</v>
      </c>
      <c r="E1205" s="19">
        <f>D1205/C1205</f>
        <v>1.74387215203542</v>
      </c>
      <c r="F1205" s="20">
        <v>-0.00615384615384618</v>
      </c>
    </row>
    <row r="1206" ht="18" customHeight="1" spans="1:6">
      <c r="A1206" s="15">
        <v>2220102</v>
      </c>
      <c r="B1206" s="21" t="s">
        <v>11</v>
      </c>
      <c r="C1206" s="22">
        <v>0</v>
      </c>
      <c r="D1206" s="18">
        <v>0</v>
      </c>
      <c r="E1206" s="19"/>
      <c r="F1206" s="20"/>
    </row>
    <row r="1207" ht="18" customHeight="1" spans="1:6">
      <c r="A1207" s="15">
        <v>2220103</v>
      </c>
      <c r="B1207" s="21" t="s">
        <v>12</v>
      </c>
      <c r="C1207" s="22">
        <v>0</v>
      </c>
      <c r="D1207" s="18">
        <v>0</v>
      </c>
      <c r="E1207" s="19"/>
      <c r="F1207" s="20"/>
    </row>
    <row r="1208" ht="18" customHeight="1" spans="1:6">
      <c r="A1208" s="15">
        <v>2220104</v>
      </c>
      <c r="B1208" s="21" t="s">
        <v>931</v>
      </c>
      <c r="C1208" s="22">
        <v>0</v>
      </c>
      <c r="D1208" s="18">
        <v>0</v>
      </c>
      <c r="E1208" s="19"/>
      <c r="F1208" s="20"/>
    </row>
    <row r="1209" ht="18" customHeight="1" spans="1:6">
      <c r="A1209" s="15">
        <v>2220105</v>
      </c>
      <c r="B1209" s="21" t="s">
        <v>932</v>
      </c>
      <c r="C1209" s="22">
        <v>0</v>
      </c>
      <c r="D1209" s="18">
        <v>0</v>
      </c>
      <c r="E1209" s="19"/>
      <c r="F1209" s="20"/>
    </row>
    <row r="1210" ht="18" customHeight="1" spans="1:6">
      <c r="A1210" s="15">
        <v>2220106</v>
      </c>
      <c r="B1210" s="21" t="s">
        <v>933</v>
      </c>
      <c r="C1210" s="22">
        <v>0</v>
      </c>
      <c r="D1210" s="18">
        <v>0</v>
      </c>
      <c r="E1210" s="19"/>
      <c r="F1210" s="20"/>
    </row>
    <row r="1211" ht="18" customHeight="1" spans="1:6">
      <c r="A1211" s="15">
        <v>2220107</v>
      </c>
      <c r="B1211" s="21" t="s">
        <v>934</v>
      </c>
      <c r="C1211" s="22">
        <v>0</v>
      </c>
      <c r="D1211" s="18">
        <v>0</v>
      </c>
      <c r="E1211" s="19"/>
      <c r="F1211" s="20"/>
    </row>
    <row r="1212" ht="18" customHeight="1" spans="1:6">
      <c r="A1212" s="15">
        <v>2220112</v>
      </c>
      <c r="B1212" s="21" t="s">
        <v>935</v>
      </c>
      <c r="C1212" s="22">
        <v>0</v>
      </c>
      <c r="D1212" s="18">
        <v>0</v>
      </c>
      <c r="E1212" s="19"/>
      <c r="F1212" s="20"/>
    </row>
    <row r="1213" ht="18" customHeight="1" spans="1:6">
      <c r="A1213" s="15">
        <v>2220113</v>
      </c>
      <c r="B1213" s="21" t="s">
        <v>936</v>
      </c>
      <c r="C1213" s="22">
        <v>0</v>
      </c>
      <c r="D1213" s="18">
        <v>0</v>
      </c>
      <c r="E1213" s="19"/>
      <c r="F1213" s="20"/>
    </row>
    <row r="1214" ht="18" customHeight="1" spans="1:6">
      <c r="A1214" s="15">
        <v>2220114</v>
      </c>
      <c r="B1214" s="21" t="s">
        <v>937</v>
      </c>
      <c r="C1214" s="22">
        <v>0</v>
      </c>
      <c r="D1214" s="18">
        <v>0</v>
      </c>
      <c r="E1214" s="19"/>
      <c r="F1214" s="20"/>
    </row>
    <row r="1215" ht="18" customHeight="1" spans="1:6">
      <c r="A1215" s="15">
        <v>2220115</v>
      </c>
      <c r="B1215" s="21" t="s">
        <v>938</v>
      </c>
      <c r="C1215" s="22">
        <v>0</v>
      </c>
      <c r="D1215" s="18">
        <v>0</v>
      </c>
      <c r="E1215" s="19"/>
      <c r="F1215" s="20">
        <v>-1</v>
      </c>
    </row>
    <row r="1216" ht="18" customHeight="1" spans="1:6">
      <c r="A1216" s="15">
        <v>2220118</v>
      </c>
      <c r="B1216" s="21" t="s">
        <v>939</v>
      </c>
      <c r="C1216" s="22">
        <v>0</v>
      </c>
      <c r="D1216" s="18">
        <v>0</v>
      </c>
      <c r="E1216" s="19"/>
      <c r="F1216" s="20"/>
    </row>
    <row r="1217" ht="18" customHeight="1" spans="1:6">
      <c r="A1217" s="15">
        <v>2220119</v>
      </c>
      <c r="B1217" s="21" t="s">
        <v>940</v>
      </c>
      <c r="C1217" s="22">
        <v>0</v>
      </c>
      <c r="D1217" s="18">
        <v>0</v>
      </c>
      <c r="E1217" s="19"/>
      <c r="F1217" s="20"/>
    </row>
    <row r="1218" ht="18" customHeight="1" spans="1:6">
      <c r="A1218" s="15">
        <v>2220120</v>
      </c>
      <c r="B1218" s="21" t="s">
        <v>941</v>
      </c>
      <c r="C1218" s="22">
        <v>0</v>
      </c>
      <c r="D1218" s="18">
        <v>0</v>
      </c>
      <c r="E1218" s="19"/>
      <c r="F1218" s="20"/>
    </row>
    <row r="1219" ht="18" customHeight="1" spans="1:6">
      <c r="A1219" s="15">
        <v>2220121</v>
      </c>
      <c r="B1219" s="21" t="s">
        <v>942</v>
      </c>
      <c r="C1219" s="22">
        <v>0</v>
      </c>
      <c r="D1219" s="18">
        <v>0</v>
      </c>
      <c r="E1219" s="19"/>
      <c r="F1219" s="20"/>
    </row>
    <row r="1220" ht="18" customHeight="1" spans="1:6">
      <c r="A1220" s="15">
        <v>2220150</v>
      </c>
      <c r="B1220" s="21" t="s">
        <v>19</v>
      </c>
      <c r="C1220" s="22">
        <v>138.66</v>
      </c>
      <c r="D1220" s="18">
        <v>0</v>
      </c>
      <c r="E1220" s="19">
        <f>D1220/C1220</f>
        <v>0</v>
      </c>
      <c r="F1220" s="20"/>
    </row>
    <row r="1221" ht="18" customHeight="1" spans="1:6">
      <c r="A1221" s="15">
        <v>2220199</v>
      </c>
      <c r="B1221" s="21" t="s">
        <v>943</v>
      </c>
      <c r="C1221" s="22">
        <v>156</v>
      </c>
      <c r="D1221" s="18">
        <v>422</v>
      </c>
      <c r="E1221" s="19">
        <f>D1221/C1221</f>
        <v>2.70512820512821</v>
      </c>
      <c r="F1221" s="20">
        <v>1.39772727272727</v>
      </c>
    </row>
    <row r="1222" ht="18" customHeight="1" spans="1:6">
      <c r="A1222" s="15">
        <v>22203</v>
      </c>
      <c r="B1222" s="16" t="s">
        <v>944</v>
      </c>
      <c r="C1222" s="17">
        <v>0</v>
      </c>
      <c r="D1222" s="18">
        <f>SUM(D1223:D1227)</f>
        <v>0</v>
      </c>
      <c r="E1222" s="19"/>
      <c r="F1222" s="20"/>
    </row>
    <row r="1223" ht="18" customHeight="1" spans="1:6">
      <c r="A1223" s="15">
        <v>2220301</v>
      </c>
      <c r="B1223" s="21" t="s">
        <v>945</v>
      </c>
      <c r="C1223" s="22">
        <v>0</v>
      </c>
      <c r="D1223" s="18">
        <v>0</v>
      </c>
      <c r="E1223" s="19"/>
      <c r="F1223" s="20"/>
    </row>
    <row r="1224" ht="18" customHeight="1" spans="1:6">
      <c r="A1224" s="15">
        <v>2220303</v>
      </c>
      <c r="B1224" s="21" t="s">
        <v>946</v>
      </c>
      <c r="C1224" s="22">
        <v>0</v>
      </c>
      <c r="D1224" s="18">
        <v>0</v>
      </c>
      <c r="E1224" s="19"/>
      <c r="F1224" s="20"/>
    </row>
    <row r="1225" ht="18" customHeight="1" spans="1:6">
      <c r="A1225" s="15">
        <v>2220304</v>
      </c>
      <c r="B1225" s="21" t="s">
        <v>947</v>
      </c>
      <c r="C1225" s="22">
        <v>0</v>
      </c>
      <c r="D1225" s="18">
        <v>0</v>
      </c>
      <c r="E1225" s="19"/>
      <c r="F1225" s="20"/>
    </row>
    <row r="1226" ht="18" customHeight="1" spans="1:6">
      <c r="A1226" s="15">
        <v>2220305</v>
      </c>
      <c r="B1226" s="21" t="s">
        <v>948</v>
      </c>
      <c r="C1226" s="22">
        <v>0</v>
      </c>
      <c r="D1226" s="18">
        <v>0</v>
      </c>
      <c r="E1226" s="19"/>
      <c r="F1226" s="20"/>
    </row>
    <row r="1227" ht="18" customHeight="1" spans="1:6">
      <c r="A1227" s="15">
        <v>2220399</v>
      </c>
      <c r="B1227" s="21" t="s">
        <v>949</v>
      </c>
      <c r="C1227" s="22">
        <v>0</v>
      </c>
      <c r="D1227" s="18">
        <v>0</v>
      </c>
      <c r="E1227" s="19"/>
      <c r="F1227" s="20"/>
    </row>
    <row r="1228" ht="18" customHeight="1" spans="1:6">
      <c r="A1228" s="15">
        <v>22204</v>
      </c>
      <c r="B1228" s="16" t="s">
        <v>950</v>
      </c>
      <c r="C1228" s="17">
        <v>25.97</v>
      </c>
      <c r="D1228" s="18">
        <f>SUM(D1229:D1233)</f>
        <v>27</v>
      </c>
      <c r="E1228" s="19">
        <f>D1228/C1228</f>
        <v>1.03966114747786</v>
      </c>
      <c r="F1228" s="20">
        <v>-0.578125</v>
      </c>
    </row>
    <row r="1229" ht="18" customHeight="1" spans="1:6">
      <c r="A1229" s="15">
        <v>2220401</v>
      </c>
      <c r="B1229" s="21" t="s">
        <v>951</v>
      </c>
      <c r="C1229" s="22">
        <v>0</v>
      </c>
      <c r="D1229" s="18">
        <v>0</v>
      </c>
      <c r="E1229" s="19"/>
      <c r="F1229" s="20"/>
    </row>
    <row r="1230" ht="18" customHeight="1" spans="1:6">
      <c r="A1230" s="15">
        <v>2220402</v>
      </c>
      <c r="B1230" s="21" t="s">
        <v>952</v>
      </c>
      <c r="C1230" s="22">
        <v>0</v>
      </c>
      <c r="D1230" s="18">
        <v>0</v>
      </c>
      <c r="E1230" s="19"/>
      <c r="F1230" s="20"/>
    </row>
    <row r="1231" ht="18" customHeight="1" spans="1:6">
      <c r="A1231" s="15">
        <v>2220403</v>
      </c>
      <c r="B1231" s="21" t="s">
        <v>953</v>
      </c>
      <c r="C1231" s="22">
        <v>0</v>
      </c>
      <c r="D1231" s="18">
        <v>0</v>
      </c>
      <c r="E1231" s="19"/>
      <c r="F1231" s="20"/>
    </row>
    <row r="1232" ht="18" customHeight="1" spans="1:6">
      <c r="A1232" s="15">
        <v>2220404</v>
      </c>
      <c r="B1232" s="21" t="s">
        <v>954</v>
      </c>
      <c r="C1232" s="22">
        <v>0</v>
      </c>
      <c r="D1232" s="18">
        <v>0</v>
      </c>
      <c r="E1232" s="19"/>
      <c r="F1232" s="20"/>
    </row>
    <row r="1233" ht="18" customHeight="1" spans="1:6">
      <c r="A1233" s="15">
        <v>2220499</v>
      </c>
      <c r="B1233" s="21" t="s">
        <v>955</v>
      </c>
      <c r="C1233" s="22">
        <v>25.97</v>
      </c>
      <c r="D1233" s="18">
        <v>27</v>
      </c>
      <c r="E1233" s="19">
        <f>D1233/C1233</f>
        <v>1.03966114747786</v>
      </c>
      <c r="F1233" s="20">
        <v>-0.578125</v>
      </c>
    </row>
    <row r="1234" ht="18" customHeight="1" spans="1:6">
      <c r="A1234" s="15">
        <v>22205</v>
      </c>
      <c r="B1234" s="16" t="s">
        <v>956</v>
      </c>
      <c r="C1234" s="17">
        <v>82</v>
      </c>
      <c r="D1234" s="18">
        <f>SUM(D1235:D1246)</f>
        <v>457</v>
      </c>
      <c r="E1234" s="19">
        <f>D1234/C1234</f>
        <v>5.57317073170732</v>
      </c>
      <c r="F1234" s="20">
        <v>0.328488372093023</v>
      </c>
    </row>
    <row r="1235" ht="18" customHeight="1" spans="1:6">
      <c r="A1235" s="15">
        <v>2220501</v>
      </c>
      <c r="B1235" s="21" t="s">
        <v>957</v>
      </c>
      <c r="C1235" s="22">
        <v>0</v>
      </c>
      <c r="D1235" s="18">
        <v>0</v>
      </c>
      <c r="E1235" s="19"/>
      <c r="F1235" s="20"/>
    </row>
    <row r="1236" ht="18" customHeight="1" spans="1:6">
      <c r="A1236" s="15">
        <v>2220502</v>
      </c>
      <c r="B1236" s="21" t="s">
        <v>958</v>
      </c>
      <c r="C1236" s="22">
        <v>0</v>
      </c>
      <c r="D1236" s="18">
        <v>0</v>
      </c>
      <c r="E1236" s="19"/>
      <c r="F1236" s="20"/>
    </row>
    <row r="1237" ht="18" customHeight="1" spans="1:6">
      <c r="A1237" s="15">
        <v>2220503</v>
      </c>
      <c r="B1237" s="21" t="s">
        <v>959</v>
      </c>
      <c r="C1237" s="22">
        <v>0</v>
      </c>
      <c r="D1237" s="18">
        <v>0</v>
      </c>
      <c r="E1237" s="19"/>
      <c r="F1237" s="20"/>
    </row>
    <row r="1238" ht="18" customHeight="1" spans="1:6">
      <c r="A1238" s="15">
        <v>2220504</v>
      </c>
      <c r="B1238" s="21" t="s">
        <v>960</v>
      </c>
      <c r="C1238" s="22">
        <v>0</v>
      </c>
      <c r="D1238" s="18">
        <v>0</v>
      </c>
      <c r="E1238" s="19"/>
      <c r="F1238" s="20"/>
    </row>
    <row r="1239" ht="18" customHeight="1" spans="1:6">
      <c r="A1239" s="15">
        <v>2220505</v>
      </c>
      <c r="B1239" s="21" t="s">
        <v>961</v>
      </c>
      <c r="C1239" s="22">
        <v>0</v>
      </c>
      <c r="D1239" s="18">
        <v>0</v>
      </c>
      <c r="E1239" s="19"/>
      <c r="F1239" s="20"/>
    </row>
    <row r="1240" ht="18" customHeight="1" spans="1:6">
      <c r="A1240" s="15">
        <v>2220506</v>
      </c>
      <c r="B1240" s="21" t="s">
        <v>962</v>
      </c>
      <c r="C1240" s="22">
        <v>0</v>
      </c>
      <c r="D1240" s="18">
        <v>0</v>
      </c>
      <c r="E1240" s="19"/>
      <c r="F1240" s="20"/>
    </row>
    <row r="1241" ht="18" customHeight="1" spans="1:6">
      <c r="A1241" s="15">
        <v>2220507</v>
      </c>
      <c r="B1241" s="21" t="s">
        <v>963</v>
      </c>
      <c r="C1241" s="22">
        <v>0</v>
      </c>
      <c r="D1241" s="18">
        <v>0</v>
      </c>
      <c r="E1241" s="19"/>
      <c r="F1241" s="20"/>
    </row>
    <row r="1242" ht="18" customHeight="1" spans="1:6">
      <c r="A1242" s="15">
        <v>2220508</v>
      </c>
      <c r="B1242" s="21" t="s">
        <v>964</v>
      </c>
      <c r="C1242" s="22">
        <v>0</v>
      </c>
      <c r="D1242" s="18">
        <v>0</v>
      </c>
      <c r="E1242" s="19"/>
      <c r="F1242" s="20"/>
    </row>
    <row r="1243" ht="18" customHeight="1" spans="1:6">
      <c r="A1243" s="15">
        <v>2220509</v>
      </c>
      <c r="B1243" s="21" t="s">
        <v>965</v>
      </c>
      <c r="C1243" s="22">
        <v>0</v>
      </c>
      <c r="D1243" s="18">
        <v>0</v>
      </c>
      <c r="E1243" s="19"/>
      <c r="F1243" s="20"/>
    </row>
    <row r="1244" ht="18" customHeight="1" spans="1:6">
      <c r="A1244" s="15">
        <v>2220510</v>
      </c>
      <c r="B1244" s="21" t="s">
        <v>966</v>
      </c>
      <c r="C1244" s="22">
        <v>0</v>
      </c>
      <c r="D1244" s="18">
        <v>0</v>
      </c>
      <c r="E1244" s="19"/>
      <c r="F1244" s="20"/>
    </row>
    <row r="1245" ht="18" customHeight="1" spans="1:6">
      <c r="A1245" s="15">
        <v>2220511</v>
      </c>
      <c r="B1245" s="21" t="s">
        <v>967</v>
      </c>
      <c r="C1245" s="22">
        <v>82</v>
      </c>
      <c r="D1245" s="18">
        <v>457</v>
      </c>
      <c r="E1245" s="19">
        <f>D1245/C1245</f>
        <v>5.57317073170732</v>
      </c>
      <c r="F1245" s="20">
        <v>0.328488372093023</v>
      </c>
    </row>
    <row r="1246" ht="18" customHeight="1" spans="1:6">
      <c r="A1246" s="15">
        <v>2220599</v>
      </c>
      <c r="B1246" s="21" t="s">
        <v>968</v>
      </c>
      <c r="C1246" s="22">
        <v>0</v>
      </c>
      <c r="D1246" s="18">
        <v>0</v>
      </c>
      <c r="E1246" s="19"/>
      <c r="F1246" s="20"/>
    </row>
    <row r="1247" ht="18" customHeight="1" spans="1:6">
      <c r="A1247" s="15">
        <v>224</v>
      </c>
      <c r="B1247" s="16" t="s">
        <v>969</v>
      </c>
      <c r="C1247" s="17">
        <v>3981</v>
      </c>
      <c r="D1247" s="18">
        <f>SUM(D1248,D1259,D1266,D1274,D1287,D1291,D1295)</f>
        <v>4264</v>
      </c>
      <c r="E1247" s="19">
        <f>D1247/C1247</f>
        <v>1.07108766641547</v>
      </c>
      <c r="F1247" s="20">
        <v>0.283564118001204</v>
      </c>
    </row>
    <row r="1248" ht="18" customHeight="1" spans="1:6">
      <c r="A1248" s="15">
        <v>22401</v>
      </c>
      <c r="B1248" s="16" t="s">
        <v>970</v>
      </c>
      <c r="C1248" s="17">
        <v>927.41</v>
      </c>
      <c r="D1248" s="18">
        <f>SUM(D1249:D1258)</f>
        <v>1027</v>
      </c>
      <c r="E1248" s="19">
        <f>D1248/C1248</f>
        <v>1.10738508318867</v>
      </c>
      <c r="F1248" s="20">
        <v>0.12363238512035</v>
      </c>
    </row>
    <row r="1249" ht="18" customHeight="1" spans="1:6">
      <c r="A1249" s="15">
        <v>2240101</v>
      </c>
      <c r="B1249" s="21" t="s">
        <v>10</v>
      </c>
      <c r="C1249" s="22">
        <v>587.41</v>
      </c>
      <c r="D1249" s="18">
        <v>576</v>
      </c>
      <c r="E1249" s="19">
        <f>D1249/C1249</f>
        <v>0.980575747774127</v>
      </c>
      <c r="F1249" s="20">
        <v>0.0176678445229681</v>
      </c>
    </row>
    <row r="1250" ht="18" customHeight="1" spans="1:6">
      <c r="A1250" s="15">
        <v>2240102</v>
      </c>
      <c r="B1250" s="21" t="s">
        <v>11</v>
      </c>
      <c r="C1250" s="22">
        <v>0</v>
      </c>
      <c r="D1250" s="18">
        <v>0</v>
      </c>
      <c r="E1250" s="19"/>
      <c r="F1250" s="20"/>
    </row>
    <row r="1251" ht="18" customHeight="1" spans="1:6">
      <c r="A1251" s="15">
        <v>2240103</v>
      </c>
      <c r="B1251" s="21" t="s">
        <v>12</v>
      </c>
      <c r="C1251" s="22">
        <v>0</v>
      </c>
      <c r="D1251" s="18">
        <v>0</v>
      </c>
      <c r="E1251" s="19"/>
      <c r="F1251" s="20"/>
    </row>
    <row r="1252" ht="18" customHeight="1" spans="1:6">
      <c r="A1252" s="15">
        <v>2240104</v>
      </c>
      <c r="B1252" s="21" t="s">
        <v>971</v>
      </c>
      <c r="C1252" s="22">
        <v>0</v>
      </c>
      <c r="D1252" s="18">
        <v>0</v>
      </c>
      <c r="E1252" s="19"/>
      <c r="F1252" s="20">
        <v>-1</v>
      </c>
    </row>
    <row r="1253" ht="18" customHeight="1" spans="1:6">
      <c r="A1253" s="15">
        <v>2240105</v>
      </c>
      <c r="B1253" s="21" t="s">
        <v>972</v>
      </c>
      <c r="C1253" s="22">
        <v>0</v>
      </c>
      <c r="D1253" s="18">
        <v>0</v>
      </c>
      <c r="E1253" s="19"/>
      <c r="F1253" s="20"/>
    </row>
    <row r="1254" ht="18" customHeight="1" spans="1:6">
      <c r="A1254" s="15">
        <v>2240106</v>
      </c>
      <c r="B1254" s="21" t="s">
        <v>973</v>
      </c>
      <c r="C1254" s="22">
        <v>340</v>
      </c>
      <c r="D1254" s="18">
        <v>451</v>
      </c>
      <c r="E1254" s="19">
        <f>D1254/C1254</f>
        <v>1.32647058823529</v>
      </c>
      <c r="F1254" s="20">
        <v>0.695488721804511</v>
      </c>
    </row>
    <row r="1255" ht="18" customHeight="1" spans="1:6">
      <c r="A1255" s="15">
        <v>2240108</v>
      </c>
      <c r="B1255" s="21" t="s">
        <v>974</v>
      </c>
      <c r="C1255" s="22">
        <v>0</v>
      </c>
      <c r="D1255" s="18">
        <v>0</v>
      </c>
      <c r="E1255" s="19"/>
      <c r="F1255" s="20"/>
    </row>
    <row r="1256" ht="18" customHeight="1" spans="1:6">
      <c r="A1256" s="15">
        <v>2240109</v>
      </c>
      <c r="B1256" s="21" t="s">
        <v>975</v>
      </c>
      <c r="C1256" s="22">
        <v>0</v>
      </c>
      <c r="D1256" s="18">
        <v>0</v>
      </c>
      <c r="E1256" s="19"/>
      <c r="F1256" s="20"/>
    </row>
    <row r="1257" ht="18" customHeight="1" spans="1:6">
      <c r="A1257" s="15">
        <v>2240150</v>
      </c>
      <c r="B1257" s="21" t="s">
        <v>19</v>
      </c>
      <c r="C1257" s="22">
        <v>0</v>
      </c>
      <c r="D1257" s="18">
        <v>0</v>
      </c>
      <c r="E1257" s="19"/>
      <c r="F1257" s="20"/>
    </row>
    <row r="1258" ht="18" customHeight="1" spans="1:6">
      <c r="A1258" s="15">
        <v>2240199</v>
      </c>
      <c r="B1258" s="21" t="s">
        <v>976</v>
      </c>
      <c r="C1258" s="22">
        <v>0</v>
      </c>
      <c r="D1258" s="18">
        <v>0</v>
      </c>
      <c r="E1258" s="19"/>
      <c r="F1258" s="20">
        <v>-1</v>
      </c>
    </row>
    <row r="1259" ht="18" customHeight="1" spans="1:6">
      <c r="A1259" s="15">
        <v>22402</v>
      </c>
      <c r="B1259" s="16" t="s">
        <v>977</v>
      </c>
      <c r="C1259" s="17">
        <v>2997.7</v>
      </c>
      <c r="D1259" s="18">
        <f>SUM(D1260:D1265)</f>
        <v>2732</v>
      </c>
      <c r="E1259" s="19">
        <f>D1259/C1259</f>
        <v>0.911365380124762</v>
      </c>
      <c r="F1259" s="20">
        <v>0.23956442831216</v>
      </c>
    </row>
    <row r="1260" ht="18" customHeight="1" spans="1:6">
      <c r="A1260" s="15">
        <v>2240201</v>
      </c>
      <c r="B1260" s="21" t="s">
        <v>10</v>
      </c>
      <c r="C1260" s="22">
        <v>0</v>
      </c>
      <c r="D1260" s="18">
        <v>0</v>
      </c>
      <c r="E1260" s="19"/>
      <c r="F1260" s="20"/>
    </row>
    <row r="1261" ht="18" customHeight="1" spans="1:6">
      <c r="A1261" s="15">
        <v>2240202</v>
      </c>
      <c r="B1261" s="21" t="s">
        <v>11</v>
      </c>
      <c r="C1261" s="22">
        <v>0</v>
      </c>
      <c r="D1261" s="18">
        <v>0</v>
      </c>
      <c r="E1261" s="19"/>
      <c r="F1261" s="20"/>
    </row>
    <row r="1262" ht="18" customHeight="1" spans="1:6">
      <c r="A1262" s="15">
        <v>2240203</v>
      </c>
      <c r="B1262" s="21" t="s">
        <v>12</v>
      </c>
      <c r="C1262" s="22">
        <v>0</v>
      </c>
      <c r="D1262" s="18">
        <v>0</v>
      </c>
      <c r="E1262" s="19"/>
      <c r="F1262" s="20"/>
    </row>
    <row r="1263" ht="18" customHeight="1" spans="1:6">
      <c r="A1263" s="15">
        <v>2240204</v>
      </c>
      <c r="B1263" s="21" t="s">
        <v>978</v>
      </c>
      <c r="C1263" s="22">
        <v>2997.7</v>
      </c>
      <c r="D1263" s="18">
        <v>2732</v>
      </c>
      <c r="E1263" s="19">
        <f>D1263/C1263</f>
        <v>0.911365380124762</v>
      </c>
      <c r="F1263" s="20">
        <v>0.23956442831216</v>
      </c>
    </row>
    <row r="1264" ht="18" customHeight="1" spans="1:6">
      <c r="A1264" s="15">
        <v>2240250</v>
      </c>
      <c r="B1264" s="21" t="s">
        <v>19</v>
      </c>
      <c r="C1264" s="22">
        <v>0</v>
      </c>
      <c r="D1264" s="18">
        <v>0</v>
      </c>
      <c r="E1264" s="19"/>
      <c r="F1264" s="20"/>
    </row>
    <row r="1265" ht="18" customHeight="1" spans="1:6">
      <c r="A1265" s="15">
        <v>2240299</v>
      </c>
      <c r="B1265" s="21" t="s">
        <v>979</v>
      </c>
      <c r="C1265" s="22">
        <v>0</v>
      </c>
      <c r="D1265" s="18">
        <v>0</v>
      </c>
      <c r="E1265" s="19"/>
      <c r="F1265" s="20"/>
    </row>
    <row r="1266" ht="18" customHeight="1" spans="1:6">
      <c r="A1266" s="15">
        <v>22404</v>
      </c>
      <c r="B1266" s="16" t="s">
        <v>980</v>
      </c>
      <c r="C1266" s="17">
        <v>49</v>
      </c>
      <c r="D1266" s="18">
        <f>SUM(D1267:D1273)</f>
        <v>20</v>
      </c>
      <c r="E1266" s="19">
        <f>D1266/C1266</f>
        <v>0.408163265306122</v>
      </c>
      <c r="F1266" s="20">
        <v>-0.310344827586207</v>
      </c>
    </row>
    <row r="1267" ht="18" customHeight="1" spans="1:6">
      <c r="A1267" s="15">
        <v>2240401</v>
      </c>
      <c r="B1267" s="21" t="s">
        <v>10</v>
      </c>
      <c r="C1267" s="22">
        <v>0</v>
      </c>
      <c r="D1267" s="18">
        <v>0</v>
      </c>
      <c r="E1267" s="19"/>
      <c r="F1267" s="20"/>
    </row>
    <row r="1268" ht="18" customHeight="1" spans="1:6">
      <c r="A1268" s="15">
        <v>2240402</v>
      </c>
      <c r="B1268" s="21" t="s">
        <v>11</v>
      </c>
      <c r="C1268" s="22">
        <v>0</v>
      </c>
      <c r="D1268" s="18">
        <v>0</v>
      </c>
      <c r="E1268" s="19"/>
      <c r="F1268" s="20"/>
    </row>
    <row r="1269" ht="18" customHeight="1" spans="1:6">
      <c r="A1269" s="15">
        <v>2240403</v>
      </c>
      <c r="B1269" s="21" t="s">
        <v>12</v>
      </c>
      <c r="C1269" s="22">
        <v>0</v>
      </c>
      <c r="D1269" s="18">
        <v>0</v>
      </c>
      <c r="E1269" s="19"/>
      <c r="F1269" s="20"/>
    </row>
    <row r="1270" ht="18" customHeight="1" spans="1:6">
      <c r="A1270" s="15">
        <v>2240404</v>
      </c>
      <c r="B1270" s="21" t="s">
        <v>981</v>
      </c>
      <c r="C1270" s="22">
        <v>9</v>
      </c>
      <c r="D1270" s="18">
        <v>0</v>
      </c>
      <c r="E1270" s="19">
        <f>D1270/C1270</f>
        <v>0</v>
      </c>
      <c r="F1270" s="20">
        <v>-1</v>
      </c>
    </row>
    <row r="1271" ht="18" customHeight="1" spans="1:6">
      <c r="A1271" s="15">
        <v>2240405</v>
      </c>
      <c r="B1271" s="21" t="s">
        <v>982</v>
      </c>
      <c r="C1271" s="22">
        <v>40</v>
      </c>
      <c r="D1271" s="18">
        <v>20</v>
      </c>
      <c r="E1271" s="19">
        <f>D1271/C1271</f>
        <v>0.5</v>
      </c>
      <c r="F1271" s="20">
        <v>0</v>
      </c>
    </row>
    <row r="1272" ht="18" customHeight="1" spans="1:6">
      <c r="A1272" s="15">
        <v>2240450</v>
      </c>
      <c r="B1272" s="21" t="s">
        <v>19</v>
      </c>
      <c r="C1272" s="22">
        <v>0</v>
      </c>
      <c r="D1272" s="18">
        <v>0</v>
      </c>
      <c r="E1272" s="19"/>
      <c r="F1272" s="20"/>
    </row>
    <row r="1273" ht="18" customHeight="1" spans="1:6">
      <c r="A1273" s="15">
        <v>2240499</v>
      </c>
      <c r="B1273" s="21" t="s">
        <v>983</v>
      </c>
      <c r="C1273" s="22">
        <v>0</v>
      </c>
      <c r="D1273" s="18">
        <v>0</v>
      </c>
      <c r="E1273" s="19"/>
      <c r="F1273" s="20"/>
    </row>
    <row r="1274" ht="18" customHeight="1" spans="1:6">
      <c r="A1274" s="15">
        <v>22405</v>
      </c>
      <c r="B1274" s="16" t="s">
        <v>984</v>
      </c>
      <c r="C1274" s="17">
        <v>0</v>
      </c>
      <c r="D1274" s="18">
        <f>SUM(D1275:D1286)</f>
        <v>0</v>
      </c>
      <c r="E1274" s="19"/>
      <c r="F1274" s="20"/>
    </row>
    <row r="1275" ht="18" customHeight="1" spans="1:6">
      <c r="A1275" s="15">
        <v>2240501</v>
      </c>
      <c r="B1275" s="21" t="s">
        <v>10</v>
      </c>
      <c r="C1275" s="22">
        <v>0</v>
      </c>
      <c r="D1275" s="18">
        <v>0</v>
      </c>
      <c r="E1275" s="19"/>
      <c r="F1275" s="20"/>
    </row>
    <row r="1276" ht="18" customHeight="1" spans="1:6">
      <c r="A1276" s="15">
        <v>2240502</v>
      </c>
      <c r="B1276" s="21" t="s">
        <v>11</v>
      </c>
      <c r="C1276" s="22">
        <v>0</v>
      </c>
      <c r="D1276" s="18">
        <v>0</v>
      </c>
      <c r="E1276" s="19"/>
      <c r="F1276" s="20"/>
    </row>
    <row r="1277" ht="18" customHeight="1" spans="1:6">
      <c r="A1277" s="15">
        <v>2240503</v>
      </c>
      <c r="B1277" s="21" t="s">
        <v>12</v>
      </c>
      <c r="C1277" s="22">
        <v>0</v>
      </c>
      <c r="D1277" s="18">
        <v>0</v>
      </c>
      <c r="E1277" s="19"/>
      <c r="F1277" s="20"/>
    </row>
    <row r="1278" ht="18" customHeight="1" spans="1:6">
      <c r="A1278" s="15">
        <v>2240504</v>
      </c>
      <c r="B1278" s="21" t="s">
        <v>985</v>
      </c>
      <c r="C1278" s="22">
        <v>0</v>
      </c>
      <c r="D1278" s="18">
        <v>0</v>
      </c>
      <c r="E1278" s="19"/>
      <c r="F1278" s="20"/>
    </row>
    <row r="1279" ht="18" customHeight="1" spans="1:6">
      <c r="A1279" s="15">
        <v>2240505</v>
      </c>
      <c r="B1279" s="21" t="s">
        <v>986</v>
      </c>
      <c r="C1279" s="22">
        <v>0</v>
      </c>
      <c r="D1279" s="18">
        <v>0</v>
      </c>
      <c r="E1279" s="19"/>
      <c r="F1279" s="20"/>
    </row>
    <row r="1280" ht="18" customHeight="1" spans="1:6">
      <c r="A1280" s="15">
        <v>2240506</v>
      </c>
      <c r="B1280" s="21" t="s">
        <v>987</v>
      </c>
      <c r="C1280" s="22">
        <v>0</v>
      </c>
      <c r="D1280" s="18">
        <v>0</v>
      </c>
      <c r="E1280" s="19"/>
      <c r="F1280" s="20"/>
    </row>
    <row r="1281" ht="18" customHeight="1" spans="1:6">
      <c r="A1281" s="15">
        <v>2240507</v>
      </c>
      <c r="B1281" s="21" t="s">
        <v>988</v>
      </c>
      <c r="C1281" s="22">
        <v>0</v>
      </c>
      <c r="D1281" s="18">
        <v>0</v>
      </c>
      <c r="E1281" s="19"/>
      <c r="F1281" s="20"/>
    </row>
    <row r="1282" ht="18" customHeight="1" spans="1:6">
      <c r="A1282" s="15">
        <v>2240508</v>
      </c>
      <c r="B1282" s="21" t="s">
        <v>989</v>
      </c>
      <c r="C1282" s="22">
        <v>0</v>
      </c>
      <c r="D1282" s="18">
        <v>0</v>
      </c>
      <c r="E1282" s="19"/>
      <c r="F1282" s="20"/>
    </row>
    <row r="1283" ht="18" customHeight="1" spans="1:6">
      <c r="A1283" s="15">
        <v>2240509</v>
      </c>
      <c r="B1283" s="21" t="s">
        <v>990</v>
      </c>
      <c r="C1283" s="22">
        <v>0</v>
      </c>
      <c r="D1283" s="18">
        <v>0</v>
      </c>
      <c r="E1283" s="19"/>
      <c r="F1283" s="20"/>
    </row>
    <row r="1284" ht="18" customHeight="1" spans="1:6">
      <c r="A1284" s="15">
        <v>2240510</v>
      </c>
      <c r="B1284" s="21" t="s">
        <v>991</v>
      </c>
      <c r="C1284" s="22">
        <v>0</v>
      </c>
      <c r="D1284" s="18">
        <v>0</v>
      </c>
      <c r="E1284" s="19"/>
      <c r="F1284" s="20"/>
    </row>
    <row r="1285" ht="18" customHeight="1" spans="1:6">
      <c r="A1285" s="15">
        <v>2240550</v>
      </c>
      <c r="B1285" s="21" t="s">
        <v>992</v>
      </c>
      <c r="C1285" s="22">
        <v>0</v>
      </c>
      <c r="D1285" s="18">
        <v>0</v>
      </c>
      <c r="E1285" s="19"/>
      <c r="F1285" s="20"/>
    </row>
    <row r="1286" ht="18" customHeight="1" spans="1:6">
      <c r="A1286" s="15">
        <v>2240599</v>
      </c>
      <c r="B1286" s="21" t="s">
        <v>993</v>
      </c>
      <c r="C1286" s="22">
        <v>0</v>
      </c>
      <c r="D1286" s="18">
        <v>0</v>
      </c>
      <c r="E1286" s="19"/>
      <c r="F1286" s="20"/>
    </row>
    <row r="1287" ht="18" customHeight="1" spans="1:6">
      <c r="A1287" s="15">
        <v>22406</v>
      </c>
      <c r="B1287" s="16" t="s">
        <v>994</v>
      </c>
      <c r="C1287" s="17">
        <v>6.3</v>
      </c>
      <c r="D1287" s="18">
        <f>SUM(D1288:D1290)</f>
        <v>6</v>
      </c>
      <c r="E1287" s="19">
        <f>D1287/C1287</f>
        <v>0.952380952380952</v>
      </c>
      <c r="F1287" s="20">
        <v>-0.625</v>
      </c>
    </row>
    <row r="1288" ht="18" customHeight="1" spans="1:6">
      <c r="A1288" s="15">
        <v>2240601</v>
      </c>
      <c r="B1288" s="21" t="s">
        <v>995</v>
      </c>
      <c r="C1288" s="22">
        <v>0</v>
      </c>
      <c r="D1288" s="18">
        <v>0</v>
      </c>
      <c r="E1288" s="19"/>
      <c r="F1288" s="20"/>
    </row>
    <row r="1289" ht="18" customHeight="1" spans="1:6">
      <c r="A1289" s="15">
        <v>2240602</v>
      </c>
      <c r="B1289" s="21" t="s">
        <v>996</v>
      </c>
      <c r="C1289" s="22">
        <v>0</v>
      </c>
      <c r="D1289" s="18">
        <v>0</v>
      </c>
      <c r="E1289" s="19"/>
      <c r="F1289" s="20">
        <v>-1</v>
      </c>
    </row>
    <row r="1290" ht="18" customHeight="1" spans="1:6">
      <c r="A1290" s="15">
        <v>2240699</v>
      </c>
      <c r="B1290" s="21" t="s">
        <v>997</v>
      </c>
      <c r="C1290" s="22">
        <v>6.3</v>
      </c>
      <c r="D1290" s="18">
        <v>6</v>
      </c>
      <c r="E1290" s="19">
        <f>D1290/C1290</f>
        <v>0.952380952380952</v>
      </c>
      <c r="F1290" s="20">
        <v>-0.571428571428571</v>
      </c>
    </row>
    <row r="1291" ht="18" customHeight="1" spans="1:6">
      <c r="A1291" s="15">
        <v>22407</v>
      </c>
      <c r="B1291" s="16" t="s">
        <v>998</v>
      </c>
      <c r="C1291" s="17">
        <v>0</v>
      </c>
      <c r="D1291" s="18">
        <f>SUM(D1292:D1294)</f>
        <v>179</v>
      </c>
      <c r="E1291" s="23">
        <v>1</v>
      </c>
      <c r="F1291" s="20">
        <v>0.657407407407407</v>
      </c>
    </row>
    <row r="1292" ht="18" customHeight="1" spans="1:6">
      <c r="A1292" s="15">
        <v>2240703</v>
      </c>
      <c r="B1292" s="21" t="s">
        <v>999</v>
      </c>
      <c r="C1292" s="22">
        <v>0</v>
      </c>
      <c r="D1292" s="18">
        <v>179</v>
      </c>
      <c r="E1292" s="23">
        <v>1</v>
      </c>
      <c r="F1292" s="20">
        <v>0.721153846153846</v>
      </c>
    </row>
    <row r="1293" ht="18" customHeight="1" spans="1:6">
      <c r="A1293" s="15">
        <v>2240704</v>
      </c>
      <c r="B1293" s="21" t="s">
        <v>1000</v>
      </c>
      <c r="C1293" s="22">
        <v>0</v>
      </c>
      <c r="D1293" s="18">
        <v>0</v>
      </c>
      <c r="E1293" s="19"/>
      <c r="F1293" s="20"/>
    </row>
    <row r="1294" ht="18" customHeight="1" spans="1:6">
      <c r="A1294" s="15">
        <v>2240799</v>
      </c>
      <c r="B1294" s="21" t="s">
        <v>1001</v>
      </c>
      <c r="C1294" s="22">
        <v>0</v>
      </c>
      <c r="D1294" s="18">
        <v>0</v>
      </c>
      <c r="E1294" s="19"/>
      <c r="F1294" s="20">
        <v>-1</v>
      </c>
    </row>
    <row r="1295" ht="18" customHeight="1" spans="1:6">
      <c r="A1295" s="15">
        <v>22499</v>
      </c>
      <c r="B1295" s="16" t="s">
        <v>1002</v>
      </c>
      <c r="C1295" s="17">
        <v>0</v>
      </c>
      <c r="D1295" s="18">
        <f>D1296</f>
        <v>300</v>
      </c>
      <c r="E1295" s="23">
        <v>1</v>
      </c>
      <c r="F1295" s="20">
        <v>4.88235294117647</v>
      </c>
    </row>
    <row r="1296" ht="18" customHeight="1" spans="1:6">
      <c r="A1296" s="15">
        <v>2249999</v>
      </c>
      <c r="B1296" s="21" t="s">
        <v>1003</v>
      </c>
      <c r="C1296" s="22">
        <v>0</v>
      </c>
      <c r="D1296" s="18">
        <v>300</v>
      </c>
      <c r="E1296" s="23">
        <v>1</v>
      </c>
      <c r="F1296" s="20">
        <v>4.88235294117647</v>
      </c>
    </row>
    <row r="1297" ht="18" customHeight="1" spans="1:6">
      <c r="A1297" s="28">
        <v>227</v>
      </c>
      <c r="B1297" s="29" t="s">
        <v>1004</v>
      </c>
      <c r="C1297" s="2">
        <v>6640</v>
      </c>
      <c r="D1297" s="30"/>
      <c r="E1297" s="19">
        <f>D1297/C1297</f>
        <v>0</v>
      </c>
      <c r="F1297" s="31"/>
    </row>
    <row r="1298" ht="18" customHeight="1" spans="1:6">
      <c r="A1298" s="15">
        <v>229</v>
      </c>
      <c r="B1298" s="16" t="s">
        <v>1005</v>
      </c>
      <c r="C1298" s="17">
        <v>0</v>
      </c>
      <c r="D1298" s="18">
        <f>D1299</f>
        <v>3168</v>
      </c>
      <c r="E1298" s="23">
        <v>1</v>
      </c>
      <c r="F1298" s="20">
        <v>1</v>
      </c>
    </row>
    <row r="1299" ht="18" customHeight="1" spans="1:6">
      <c r="A1299" s="15">
        <v>22999</v>
      </c>
      <c r="B1299" s="16" t="s">
        <v>1006</v>
      </c>
      <c r="C1299" s="17"/>
      <c r="D1299" s="18">
        <f>D1300</f>
        <v>3168</v>
      </c>
      <c r="E1299" s="23">
        <v>1</v>
      </c>
      <c r="F1299" s="20">
        <v>1</v>
      </c>
    </row>
    <row r="1300" ht="18" customHeight="1" spans="1:6">
      <c r="A1300" s="15">
        <v>2299999</v>
      </c>
      <c r="B1300" s="21" t="s">
        <v>1007</v>
      </c>
      <c r="C1300" s="22"/>
      <c r="D1300" s="18">
        <v>3168</v>
      </c>
      <c r="E1300" s="23">
        <v>1</v>
      </c>
      <c r="F1300" s="20">
        <v>1</v>
      </c>
    </row>
    <row r="1301" ht="18" customHeight="1" spans="1:6">
      <c r="A1301" s="15">
        <v>232</v>
      </c>
      <c r="B1301" s="16" t="s">
        <v>1008</v>
      </c>
      <c r="C1301" s="17">
        <v>17120</v>
      </c>
      <c r="D1301" s="18">
        <f>SUM(D1302,D1303,D1308)</f>
        <v>15840</v>
      </c>
      <c r="E1301" s="19">
        <f>D1301/C1301</f>
        <v>0.925233644859813</v>
      </c>
      <c r="F1301" s="20">
        <v>0.011042318248548</v>
      </c>
    </row>
    <row r="1302" ht="18" customHeight="1" spans="1:6">
      <c r="A1302" s="15">
        <v>23201</v>
      </c>
      <c r="B1302" s="16" t="s">
        <v>1009</v>
      </c>
      <c r="C1302" s="17"/>
      <c r="D1302" s="18">
        <v>0</v>
      </c>
      <c r="E1302" s="19"/>
      <c r="F1302" s="20"/>
    </row>
    <row r="1303" ht="18" customHeight="1" spans="1:6">
      <c r="A1303" s="15">
        <v>23202</v>
      </c>
      <c r="B1303" s="16" t="s">
        <v>1010</v>
      </c>
      <c r="C1303" s="17"/>
      <c r="D1303" s="18">
        <f>SUM(D1304:D1307)</f>
        <v>0</v>
      </c>
      <c r="E1303" s="19"/>
      <c r="F1303" s="20"/>
    </row>
    <row r="1304" ht="18" customHeight="1" spans="1:6">
      <c r="A1304" s="15">
        <v>2320201</v>
      </c>
      <c r="B1304" s="21" t="s">
        <v>1011</v>
      </c>
      <c r="C1304" s="22"/>
      <c r="D1304" s="18">
        <v>0</v>
      </c>
      <c r="E1304" s="19"/>
      <c r="F1304" s="20"/>
    </row>
    <row r="1305" ht="18" customHeight="1" spans="1:6">
      <c r="A1305" s="15">
        <v>2320202</v>
      </c>
      <c r="B1305" s="21" t="s">
        <v>1012</v>
      </c>
      <c r="C1305" s="22"/>
      <c r="D1305" s="18">
        <v>0</v>
      </c>
      <c r="E1305" s="19"/>
      <c r="F1305" s="20"/>
    </row>
    <row r="1306" ht="18" customHeight="1" spans="1:6">
      <c r="A1306" s="15">
        <v>2320203</v>
      </c>
      <c r="B1306" s="21" t="s">
        <v>1013</v>
      </c>
      <c r="C1306" s="22"/>
      <c r="D1306" s="18">
        <v>0</v>
      </c>
      <c r="E1306" s="19"/>
      <c r="F1306" s="20"/>
    </row>
    <row r="1307" ht="18" customHeight="1" spans="1:6">
      <c r="A1307" s="15">
        <v>2320299</v>
      </c>
      <c r="B1307" s="21" t="s">
        <v>1014</v>
      </c>
      <c r="C1307" s="22"/>
      <c r="D1307" s="18">
        <v>0</v>
      </c>
      <c r="E1307" s="19"/>
      <c r="F1307" s="20"/>
    </row>
    <row r="1308" ht="18" customHeight="1" spans="1:6">
      <c r="A1308" s="15">
        <v>23203</v>
      </c>
      <c r="B1308" s="16" t="s">
        <v>1015</v>
      </c>
      <c r="C1308" s="17">
        <v>17120</v>
      </c>
      <c r="D1308" s="18">
        <f>SUM(D1309:D1312)</f>
        <v>15840</v>
      </c>
      <c r="E1308" s="19">
        <f>D1308/C1308</f>
        <v>0.925233644859813</v>
      </c>
      <c r="F1308" s="20">
        <v>0.011042318248548</v>
      </c>
    </row>
    <row r="1309" ht="18" customHeight="1" spans="1:6">
      <c r="A1309" s="15">
        <v>2320301</v>
      </c>
      <c r="B1309" s="21" t="s">
        <v>1016</v>
      </c>
      <c r="C1309" s="22">
        <v>17100</v>
      </c>
      <c r="D1309" s="18">
        <v>15830</v>
      </c>
      <c r="E1309" s="19">
        <f>D1309/C1309</f>
        <v>0.925730994152047</v>
      </c>
      <c r="F1309" s="20">
        <v>0.0107911372198455</v>
      </c>
    </row>
    <row r="1310" ht="18" customHeight="1" spans="1:6">
      <c r="A1310" s="15">
        <v>2320302</v>
      </c>
      <c r="B1310" s="21" t="s">
        <v>1017</v>
      </c>
      <c r="C1310" s="22">
        <v>10</v>
      </c>
      <c r="D1310" s="18">
        <v>4</v>
      </c>
      <c r="E1310" s="19">
        <f>D1310/C1310</f>
        <v>0.4</v>
      </c>
      <c r="F1310" s="20">
        <v>-0.2</v>
      </c>
    </row>
    <row r="1311" ht="18" customHeight="1" spans="1:6">
      <c r="A1311" s="15">
        <v>2320303</v>
      </c>
      <c r="B1311" s="21" t="s">
        <v>1018</v>
      </c>
      <c r="C1311" s="22">
        <v>10</v>
      </c>
      <c r="D1311" s="18">
        <v>6</v>
      </c>
      <c r="E1311" s="19">
        <f>D1311/C1311</f>
        <v>0.6</v>
      </c>
      <c r="F1311" s="20">
        <v>5</v>
      </c>
    </row>
    <row r="1312" ht="18" customHeight="1" spans="1:6">
      <c r="A1312" s="15">
        <v>2320399</v>
      </c>
      <c r="B1312" s="21" t="s">
        <v>1019</v>
      </c>
      <c r="C1312" s="22"/>
      <c r="D1312" s="18">
        <v>0</v>
      </c>
      <c r="E1312" s="19"/>
      <c r="F1312" s="20"/>
    </row>
    <row r="1313" ht="18" customHeight="1" spans="1:6">
      <c r="A1313" s="15">
        <v>233</v>
      </c>
      <c r="B1313" s="16" t="s">
        <v>1020</v>
      </c>
      <c r="C1313" s="17">
        <v>87</v>
      </c>
      <c r="D1313" s="18">
        <f>D1314+D1315+D1316</f>
        <v>92</v>
      </c>
      <c r="E1313" s="19">
        <f>D1313/C1313</f>
        <v>1.05747126436782</v>
      </c>
      <c r="F1313" s="20">
        <v>0.769230769230769</v>
      </c>
    </row>
    <row r="1314" ht="18" customHeight="1" spans="1:6">
      <c r="A1314" s="15">
        <v>23301</v>
      </c>
      <c r="B1314" s="16" t="s">
        <v>1021</v>
      </c>
      <c r="C1314" s="17"/>
      <c r="D1314" s="18">
        <v>0</v>
      </c>
      <c r="E1314" s="19"/>
      <c r="F1314" s="20"/>
    </row>
    <row r="1315" ht="18" customHeight="1" spans="1:6">
      <c r="A1315" s="15">
        <v>23302</v>
      </c>
      <c r="B1315" s="16" t="s">
        <v>1022</v>
      </c>
      <c r="C1315" s="17"/>
      <c r="D1315" s="18">
        <v>0</v>
      </c>
      <c r="E1315" s="19"/>
      <c r="F1315" s="20"/>
    </row>
    <row r="1316" ht="15" spans="1:6">
      <c r="A1316" s="15">
        <v>23303</v>
      </c>
      <c r="B1316" s="16" t="s">
        <v>1023</v>
      </c>
      <c r="C1316" s="17">
        <v>87</v>
      </c>
      <c r="D1316" s="18">
        <v>92</v>
      </c>
      <c r="E1316" s="19">
        <f>D1316/C1316</f>
        <v>1.05747126436782</v>
      </c>
      <c r="F1316" s="20">
        <v>0.769230769230769</v>
      </c>
    </row>
    <row r="1317" ht="30" customHeight="1" spans="1:6">
      <c r="A1317" s="32" t="s">
        <v>1024</v>
      </c>
      <c r="B1317" s="32"/>
      <c r="C1317" s="33">
        <f>C1313+C1301+C1298+C1297+C1247+C1203+C1182+C1137+C1127+C1097+C1077+C1013+C955+C848+C825+C748+C675+C547+C490+C434+C382+C292+C273+C4</f>
        <v>649824.775</v>
      </c>
      <c r="D1317" s="33">
        <f>D1313+D1301+D1298+D1297+D1247+D1203+D1182+D1137+D1127+D1097+D1077+D1013+D955+D848+D825+D748+D675+D547+D490+D434+D382+D292+D273+D4</f>
        <v>694225</v>
      </c>
      <c r="E1317" s="19">
        <f>D1317/C1317</f>
        <v>1.06832645769777</v>
      </c>
      <c r="F1317" s="34"/>
    </row>
  </sheetData>
  <autoFilter ref="A3:F1317">
    <extLst/>
  </autoFilter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2024-10-23T02:48:00Z</dcterms:created>
  <dcterms:modified xsi:type="dcterms:W3CDTF">2024-11-07T09:54:51Z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BF7040E97AAB4010A5FC57F8D6ABC3CA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2052-11.8.2.11813</vt:lpwstr>
  </property>
</Properties>
</file>