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一般收入1" sheetId="1" r:id="rId1"/>
  </sheets>
  <definedNames>
    <definedName name="_xlnm.Print_Titles" localSheetId="0">一般收入1!#REF!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<sst xmlns="http://schemas.openxmlformats.org/spreadsheetml/2006/main" count="50" uniqueCount="50">
  <si>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2023年九台区一般公共预算收入决算表</t>
  </si>
  <si>
    <t>单位：万元</t>
  </si>
  <si>
    <t>预算科目</t>
  </si>
  <si>
    <t>年初预算数</t>
  </si>
  <si>
    <t>调整预算数</t>
  </si>
  <si>
    <t>决算数</t>
  </si>
  <si>
    <t>完成预算%</t>
  </si>
  <si>
    <t>比上年增长%</t>
  </si>
  <si>
    <t>一、税收收入</t>
  </si>
  <si>
    <t xml:space="preserve">      增值税</t>
  </si>
  <si>
    <t xml:space="preserve">      企业所得税</t>
  </si>
  <si>
    <t xml:space="preserve">      个人所得税</t>
  </si>
  <si>
    <t xml:space="preserve">      资源税</t>
  </si>
  <si>
    <t xml:space="preserve">      城市维护建设税        </t>
  </si>
  <si>
    <t xml:space="preserve">      房产税</t>
  </si>
  <si>
    <t xml:space="preserve">      印花税</t>
  </si>
  <si>
    <t xml:space="preserve">      城镇土地使用税        </t>
  </si>
  <si>
    <t xml:space="preserve">      土地增值税</t>
  </si>
  <si>
    <t xml:space="preserve">      车船税</t>
  </si>
  <si>
    <t xml:space="preserve">      船舶吨税</t>
  </si>
  <si>
    <t xml:space="preserve">      车辆购置税</t>
  </si>
  <si>
    <t xml:space="preserve">      关税</t>
  </si>
  <si>
    <t xml:space="preserve">      耕地占用税        </t>
  </si>
  <si>
    <t xml:space="preserve">      契税</t>
  </si>
  <si>
    <t xml:space="preserve">      烟叶税</t>
  </si>
  <si>
    <t xml:space="preserve">      环境保护税</t>
  </si>
  <si>
    <t xml:space="preserve">      其他税收收入</t>
  </si>
  <si>
    <t>二、非税收入</t>
  </si>
  <si>
    <t xml:space="preserve">      专项收入</t>
  </si>
  <si>
    <t xml:space="preserve">      行政事业性收费收入</t>
  </si>
  <si>
    <t xml:space="preserve">      罚没收入</t>
  </si>
  <si>
    <t xml:space="preserve">      国有资本经营收入</t>
  </si>
  <si>
    <t xml:space="preserve">      国有资源（资产）有偿使用收入</t>
  </si>
  <si>
    <t xml:space="preserve">      捐赠收入</t>
  </si>
  <si>
    <t xml:space="preserve">      政府住房基金收入</t>
  </si>
  <si>
    <t xml:space="preserve">      其他收入             </t>
  </si>
  <si>
    <t>本级收入合计</t>
  </si>
  <si>
    <t>地方政府一般债务收入</t>
  </si>
  <si>
    <t>上级补助收入</t>
  </si>
  <si>
    <t xml:space="preserve">  返还性收入</t>
  </si>
  <si>
    <t xml:space="preserve">  一般性转移支付收入</t>
  </si>
  <si>
    <t xml:space="preserve">  专项转移支付收入</t>
  </si>
  <si>
    <t>接受其他地区援助收入</t>
  </si>
  <si>
    <t>调入资金</t>
  </si>
  <si>
    <t>动用预算稳定调节基金</t>
  </si>
  <si>
    <t>债务转贷收入</t>
  </si>
  <si>
    <t>上年结转收入</t>
  </si>
  <si>
    <t>上年结余收入</t>
  </si>
  <si>
    <t>收入总计</t>
  </si>
  <si>
    <t>备注：完成预算%=决算数/预算数*100；比上年增长%=（决算数-上年决算数）/上年决算数*100。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</si>
</sst>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5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 wrapText="1"/>
    </xf>
    <xf numFmtId="176" fontId="5" fillId="0" borderId="1" xfId="3" applyNumberFormat="1" applyFont="1" applyFill="1" applyBorder="1" applyAlignment="1">
      <alignment vertical="center"/>
    </xf>
    <xf numFmtId="0" fontId="3" fillId="0" borderId="1" xfId="49" applyFont="1" applyFill="1" applyBorder="1" applyProtection="1">
      <alignment vertical="center"/>
      <protection locked="0"/>
    </xf>
    <xf numFmtId="0" fontId="6" fillId="0" borderId="1" xfId="0" applyFont="1" applyFill="1" applyBorder="1">
      <alignment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1" fontId="8" fillId="0" borderId="1" xfId="0" applyNumberFormat="1" applyFont="1" applyFill="1" applyBorder="1" applyAlignment="1" applyProtection="1">
      <alignment horizontal="left" vertical="center"/>
    </xf>
    <xf numFmtId="0" fontId="4" fillId="0" borderId="1" xfId="49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/>
    <xf numFmtId="0" fontId="4" fillId="0" borderId="1" xfId="49" applyFont="1" applyFill="1" applyBorder="1" applyAlignment="1" applyProtection="1">
      <alignment horizontal="left" vertical="center"/>
      <protection locked="0"/>
    </xf>
    <xf numFmtId="0" fontId="3" fillId="0" borderId="1" xfId="49" applyFont="1" applyFill="1" applyBorder="1" applyAlignment="1" applyProtection="1">
      <alignment horizontal="left" vertical="center"/>
      <protection locked="0"/>
    </xf>
    <xf numFmtId="0" fontId="4" fillId="0" borderId="2" xfId="49" applyFont="1" applyFill="1" applyBorder="1" applyAlignment="1" applyProtection="1">
      <alignment horizontal="left" vertical="center"/>
      <protection locked="0"/>
    </xf>
    <xf numFmtId="0" fontId="0" fillId="0" borderId="0" xfId="0" applyFill="1" applyAlignment="1"/>
    <xf numFmtId="0" fontId="0" fillId="0" borderId="0" xfId="0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3232" xfId="49"/>
    <cellStyle name="常规 2" xfId="50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46"/>
  <sheetViews>
    <sheetView showZeros="0" tabSelected="1" topLeftCell="A9" workbookViewId="0">
      <selection activeCell="C41" sqref="C41"/>
    </sheetView>
  </sheetViews>
  <sheetFormatPr defaultColWidth="9" defaultRowHeight="14.25" outlineLevelCol="5"/>
  <cols>
    <col min="1" max="1" width="38.625" style="2" customWidth="1"/>
    <col min="2" max="3" width="11.2" style="2" customWidth="1"/>
    <col min="4" max="4" width="11" style="2" customWidth="1"/>
    <col min="5" max="5" width="8.5" style="2" customWidth="1"/>
    <col min="6" max="6" width="11.25" style="2" customWidth="1"/>
    <col min="7" max="16384" width="9" style="2"/>
  </cols>
  <sheetData>
    <row r="1" s="1" customFormat="1" ht="29.25" customHeight="1" spans="1:6">
      <c r="A1" s="3" t="s">
        <v>0</v>
      </c>
      <c r="B1" s="3"/>
      <c r="C1" s="3"/>
      <c r="D1" s="3"/>
      <c r="E1" s="3"/>
      <c r="F1" s="3"/>
    </row>
    <row r="2" ht="24.9" customHeight="1" spans="1:6">
      <c r="A2" s="4" t="s">
        <v>1</v>
      </c>
      <c r="B2" s="4"/>
      <c r="C2" s="4"/>
      <c r="D2" s="4"/>
      <c r="E2" s="4"/>
      <c r="F2" s="4"/>
    </row>
    <row r="3" ht="35.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1.9" customHeight="1" spans="1:6">
      <c r="A4" s="6" t="s">
        <v>8</v>
      </c>
      <c r="B4" s="7">
        <f>SUM(B5:B22)</f>
        <v>55258</v>
      </c>
      <c r="C4" s="7">
        <f>SUM(C5:C22)</f>
        <v>41484</v>
      </c>
      <c r="D4" s="7">
        <f>SUM(D5:D22)</f>
        <v>42500</v>
      </c>
      <c r="E4" s="8">
        <f t="shared" ref="E4:E14" si="0">D4/C4</f>
        <v>1.02449137016681</v>
      </c>
      <c r="F4" s="8">
        <v>0.604076240800151</v>
      </c>
    </row>
    <row r="5" ht="21.9" customHeight="1" spans="1:6">
      <c r="A5" s="9" t="s">
        <v>9</v>
      </c>
      <c r="B5" s="10">
        <v>8662</v>
      </c>
      <c r="C5" s="11">
        <v>8500</v>
      </c>
      <c r="D5" s="10">
        <v>8511</v>
      </c>
      <c r="E5" s="8">
        <f t="shared" si="0"/>
        <v>1.00129411764706</v>
      </c>
      <c r="F5" s="8">
        <v>-2.62516708038954</v>
      </c>
    </row>
    <row r="6" ht="21.9" customHeight="1" spans="1:6">
      <c r="A6" s="9" t="s">
        <v>10</v>
      </c>
      <c r="B6" s="10">
        <v>6524</v>
      </c>
      <c r="C6" s="11">
        <v>4510</v>
      </c>
      <c r="D6" s="10">
        <v>4552</v>
      </c>
      <c r="E6" s="8">
        <f t="shared" si="0"/>
        <v>1.00931263858093</v>
      </c>
      <c r="F6" s="8">
        <v>-0.37187801849041</v>
      </c>
    </row>
    <row r="7" ht="21.9" customHeight="1" spans="1:6">
      <c r="A7" s="9" t="s">
        <v>11</v>
      </c>
      <c r="B7" s="10">
        <v>1249</v>
      </c>
      <c r="C7" s="11">
        <v>1120</v>
      </c>
      <c r="D7" s="10">
        <v>1141</v>
      </c>
      <c r="E7" s="8">
        <f t="shared" si="0"/>
        <v>1.01875</v>
      </c>
      <c r="F7" s="8">
        <v>0.141</v>
      </c>
    </row>
    <row r="8" ht="21.9" customHeight="1" spans="1:6">
      <c r="A8" s="9" t="s">
        <v>12</v>
      </c>
      <c r="B8" s="10">
        <v>1865</v>
      </c>
      <c r="C8" s="11">
        <v>1910</v>
      </c>
      <c r="D8" s="10">
        <v>1993</v>
      </c>
      <c r="E8" s="8">
        <f t="shared" si="0"/>
        <v>1.0434554973822</v>
      </c>
      <c r="F8" s="8">
        <v>0.24874686716792</v>
      </c>
    </row>
    <row r="9" ht="21.9" customHeight="1" spans="1:6">
      <c r="A9" s="12" t="s">
        <v>13</v>
      </c>
      <c r="B9" s="10">
        <v>5363</v>
      </c>
      <c r="C9" s="11">
        <v>5400</v>
      </c>
      <c r="D9" s="10">
        <v>5424</v>
      </c>
      <c r="E9" s="8">
        <f t="shared" si="0"/>
        <v>1.00444444444444</v>
      </c>
      <c r="F9" s="8">
        <v>0.299472927647341</v>
      </c>
    </row>
    <row r="10" ht="21.9" customHeight="1" spans="1:6">
      <c r="A10" s="12" t="s">
        <v>14</v>
      </c>
      <c r="B10" s="10">
        <v>3479</v>
      </c>
      <c r="C10" s="11">
        <v>3230</v>
      </c>
      <c r="D10" s="10">
        <v>3238</v>
      </c>
      <c r="E10" s="8">
        <f t="shared" si="0"/>
        <v>1.00247678018576</v>
      </c>
      <c r="F10" s="8">
        <v>-0.072737686139748</v>
      </c>
    </row>
    <row r="11" ht="21.9" customHeight="1" spans="1:6">
      <c r="A11" s="12" t="s">
        <v>15</v>
      </c>
      <c r="B11" s="10">
        <v>1468</v>
      </c>
      <c r="C11" s="11">
        <v>1519</v>
      </c>
      <c r="D11" s="10">
        <v>1528</v>
      </c>
      <c r="E11" s="8">
        <f t="shared" si="0"/>
        <v>1.00592495062541</v>
      </c>
      <c r="F11" s="8">
        <v>0.174481168332052</v>
      </c>
    </row>
    <row r="12" ht="21.9" customHeight="1" spans="1:6">
      <c r="A12" s="12" t="s">
        <v>16</v>
      </c>
      <c r="B12" s="10">
        <v>8968</v>
      </c>
      <c r="C12" s="11">
        <v>6000</v>
      </c>
      <c r="D12" s="10">
        <v>6438</v>
      </c>
      <c r="E12" s="8">
        <f t="shared" si="0"/>
        <v>1.073</v>
      </c>
      <c r="F12" s="8">
        <v>-0.0145415582427675</v>
      </c>
    </row>
    <row r="13" ht="21.9" customHeight="1" spans="1:6">
      <c r="A13" s="12" t="s">
        <v>17</v>
      </c>
      <c r="B13" s="10">
        <v>6596</v>
      </c>
      <c r="C13" s="11">
        <v>2020</v>
      </c>
      <c r="D13" s="10">
        <v>2030</v>
      </c>
      <c r="E13" s="8">
        <f t="shared" si="0"/>
        <v>1.0049504950495</v>
      </c>
      <c r="F13" s="8">
        <v>0.195524146054181</v>
      </c>
    </row>
    <row r="14" ht="21.9" customHeight="1" spans="1:6">
      <c r="A14" s="12" t="s">
        <v>18</v>
      </c>
      <c r="B14" s="10">
        <v>4077</v>
      </c>
      <c r="C14" s="11">
        <v>5057</v>
      </c>
      <c r="D14" s="10">
        <v>5067</v>
      </c>
      <c r="E14" s="8">
        <f t="shared" si="0"/>
        <v>1.00197745699031</v>
      </c>
      <c r="F14" s="8">
        <v>0.524368231046931</v>
      </c>
    </row>
    <row r="15" ht="21.9" customHeight="1" spans="1:6">
      <c r="A15" s="12" t="s">
        <v>19</v>
      </c>
      <c r="B15" s="10"/>
      <c r="C15" s="11">
        <v>0</v>
      </c>
      <c r="D15" s="10"/>
      <c r="E15" s="8"/>
      <c r="F15" s="8"/>
    </row>
    <row r="16" ht="21.9" customHeight="1" spans="1:6">
      <c r="A16" s="12" t="s">
        <v>20</v>
      </c>
      <c r="B16" s="10"/>
      <c r="C16" s="11">
        <v>0</v>
      </c>
      <c r="D16" s="10"/>
      <c r="E16" s="8"/>
      <c r="F16" s="8"/>
    </row>
    <row r="17" ht="21.9" customHeight="1" spans="1:6">
      <c r="A17" s="12" t="s">
        <v>21</v>
      </c>
      <c r="B17" s="10"/>
      <c r="C17" s="11">
        <v>0</v>
      </c>
      <c r="D17" s="10"/>
      <c r="E17" s="8"/>
      <c r="F17" s="8"/>
    </row>
    <row r="18" ht="21.9" customHeight="1" spans="1:6">
      <c r="A18" s="12" t="s">
        <v>22</v>
      </c>
      <c r="B18" s="10">
        <v>3167</v>
      </c>
      <c r="C18" s="11">
        <v>2000</v>
      </c>
      <c r="D18" s="10">
        <v>2349</v>
      </c>
      <c r="E18" s="8">
        <f>D18/C18</f>
        <v>1.1745</v>
      </c>
      <c r="F18" s="8">
        <v>0.222800624674649</v>
      </c>
    </row>
    <row r="19" ht="21.9" customHeight="1" spans="1:6">
      <c r="A19" s="12" t="s">
        <v>23</v>
      </c>
      <c r="B19" s="10">
        <v>3840</v>
      </c>
      <c r="C19" s="11">
        <v>218</v>
      </c>
      <c r="D19" s="10">
        <v>229</v>
      </c>
      <c r="E19" s="8">
        <f>D19/C19</f>
        <v>1.05045871559633</v>
      </c>
      <c r="F19" s="8">
        <v>-1.41335740072202</v>
      </c>
    </row>
    <row r="20" ht="21.9" customHeight="1" spans="1:6">
      <c r="A20" s="12" t="s">
        <v>24</v>
      </c>
      <c r="B20" s="10"/>
      <c r="C20" s="11">
        <v>0</v>
      </c>
      <c r="D20" s="10"/>
      <c r="E20" s="8"/>
      <c r="F20" s="8"/>
    </row>
    <row r="21" ht="21.9" customHeight="1" spans="1:6">
      <c r="A21" s="12" t="s">
        <v>25</v>
      </c>
      <c r="B21" s="10"/>
      <c r="C21" s="11">
        <v>0</v>
      </c>
      <c r="D21" s="10"/>
      <c r="E21" s="8"/>
      <c r="F21" s="8"/>
    </row>
    <row r="22" ht="21.9" customHeight="1" spans="1:6">
      <c r="A22" s="12" t="s">
        <v>26</v>
      </c>
      <c r="B22" s="10"/>
      <c r="C22" s="11">
        <v>0</v>
      </c>
      <c r="D22" s="10"/>
      <c r="E22" s="8"/>
      <c r="F22" s="8"/>
    </row>
    <row r="23" ht="21.9" customHeight="1" spans="1:6">
      <c r="A23" s="6" t="s">
        <v>27</v>
      </c>
      <c r="B23" s="10">
        <f>B24+B25+B26+B27+B28+B29+B30+B31</f>
        <v>99151</v>
      </c>
      <c r="C23" s="11">
        <f>SUM(C24:C31)</f>
        <v>25317</v>
      </c>
      <c r="D23" s="10">
        <v>25313</v>
      </c>
      <c r="E23" s="8">
        <f>D23/C23</f>
        <v>0.999842003396927</v>
      </c>
      <c r="F23" s="8">
        <v>-0.511247127879361</v>
      </c>
    </row>
    <row r="24" ht="21.9" customHeight="1" spans="1:6">
      <c r="A24" s="9" t="s">
        <v>28</v>
      </c>
      <c r="B24" s="10">
        <v>8042</v>
      </c>
      <c r="C24" s="11">
        <v>8566</v>
      </c>
      <c r="D24" s="10">
        <v>8576</v>
      </c>
      <c r="E24" s="8">
        <f>D24/C24</f>
        <v>1.00116740602382</v>
      </c>
      <c r="F24" s="8">
        <v>0.194096351991089</v>
      </c>
    </row>
    <row r="25" ht="21.9" customHeight="1" spans="1:6">
      <c r="A25" s="9" t="s">
        <v>29</v>
      </c>
      <c r="B25" s="10">
        <v>72093</v>
      </c>
      <c r="C25" s="11">
        <v>2922</v>
      </c>
      <c r="D25" s="10">
        <v>2932</v>
      </c>
      <c r="E25" s="8">
        <f>D25/C25</f>
        <v>1.00342231348392</v>
      </c>
      <c r="F25" s="8">
        <v>-0.715063168124393</v>
      </c>
    </row>
    <row r="26" ht="21.9" customHeight="1" spans="1:6">
      <c r="A26" s="9" t="s">
        <v>30</v>
      </c>
      <c r="B26" s="10">
        <v>1119</v>
      </c>
      <c r="C26" s="10">
        <v>1769</v>
      </c>
      <c r="D26" s="10">
        <v>1779</v>
      </c>
      <c r="E26" s="8">
        <f>D26/C26</f>
        <v>1.00565291124929</v>
      </c>
      <c r="F26" s="8">
        <v>-0.397153507285666</v>
      </c>
    </row>
    <row r="27" ht="21.9" customHeight="1" spans="1:6">
      <c r="A27" s="9" t="s">
        <v>31</v>
      </c>
      <c r="B27" s="10"/>
      <c r="C27" s="10"/>
      <c r="D27" s="10">
        <v>20430</v>
      </c>
      <c r="E27" s="8">
        <v>1</v>
      </c>
      <c r="F27" s="8">
        <v>1</v>
      </c>
    </row>
    <row r="28" ht="21.9" customHeight="1" spans="1:6">
      <c r="A28" s="12" t="s">
        <v>32</v>
      </c>
      <c r="B28" s="10">
        <v>17897</v>
      </c>
      <c r="C28" s="10">
        <v>12060</v>
      </c>
      <c r="D28" s="10">
        <v>-8404</v>
      </c>
      <c r="E28" s="8">
        <f>D28/C28</f>
        <v>-0.696849087893864</v>
      </c>
      <c r="F28" s="8">
        <v>-1.3192887808214</v>
      </c>
    </row>
    <row r="29" ht="21.9" customHeight="1" spans="1:6">
      <c r="A29" s="12" t="s">
        <v>33</v>
      </c>
      <c r="B29" s="10"/>
      <c r="C29" s="10">
        <v>0</v>
      </c>
      <c r="D29" s="10"/>
      <c r="E29" s="8"/>
      <c r="F29" s="8">
        <v>-1</v>
      </c>
    </row>
    <row r="30" ht="21.9" customHeight="1" spans="1:6">
      <c r="A30" s="12" t="s">
        <v>34</v>
      </c>
      <c r="B30" s="10"/>
      <c r="C30" s="10">
        <v>0</v>
      </c>
      <c r="D30" s="10"/>
      <c r="E30" s="8"/>
      <c r="F30" s="8"/>
    </row>
    <row r="31" ht="21.9" customHeight="1" spans="1:6">
      <c r="A31" s="12" t="s">
        <v>35</v>
      </c>
      <c r="B31" s="10"/>
      <c r="C31" s="10">
        <v>0</v>
      </c>
      <c r="D31" s="10"/>
      <c r="E31" s="8"/>
      <c r="F31" s="8"/>
    </row>
    <row r="32" ht="21.9" customHeight="1" spans="1:6">
      <c r="A32" s="13" t="s">
        <v>36</v>
      </c>
      <c r="B32" s="14">
        <f>B23+B4</f>
        <v>154409</v>
      </c>
      <c r="C32" s="14">
        <f>C4+C23</f>
        <v>66801</v>
      </c>
      <c r="D32" s="14">
        <f>D4+D23</f>
        <v>67813</v>
      </c>
      <c r="E32" s="8">
        <f>D32/C32</f>
        <v>1.01514947381027</v>
      </c>
      <c r="F32" s="8">
        <v>-0.133778708836829</v>
      </c>
    </row>
    <row r="33" ht="21.9" customHeight="1" spans="1:6">
      <c r="A33" s="15" t="s">
        <v>37</v>
      </c>
      <c r="B33" s="14"/>
      <c r="C33" s="14"/>
      <c r="D33" s="14"/>
      <c r="E33" s="8"/>
      <c r="F33" s="8"/>
    </row>
    <row r="34" ht="21.9" customHeight="1" spans="1:6">
      <c r="A34" s="15" t="s">
        <v>38</v>
      </c>
      <c r="B34" s="14">
        <v>253150</v>
      </c>
      <c r="C34" s="14">
        <f>C35+C36+C37</f>
        <v>458109</v>
      </c>
      <c r="D34" s="14">
        <v>580509</v>
      </c>
      <c r="E34" s="8">
        <f>D34/C34</f>
        <v>1.26718532052415</v>
      </c>
      <c r="F34" s="8">
        <v>0.0495324635878447</v>
      </c>
    </row>
    <row r="35" ht="21.9" customHeight="1" spans="1:6">
      <c r="A35" s="16" t="s">
        <v>39</v>
      </c>
      <c r="B35" s="14">
        <v>11579</v>
      </c>
      <c r="C35" s="14">
        <v>11579</v>
      </c>
      <c r="D35" s="14">
        <v>11579</v>
      </c>
      <c r="E35" s="8">
        <f>D35/C35</f>
        <v>1</v>
      </c>
      <c r="F35" s="8">
        <v>0</v>
      </c>
    </row>
    <row r="36" ht="21.9" customHeight="1" spans="1:6">
      <c r="A36" s="16" t="s">
        <v>40</v>
      </c>
      <c r="B36" s="14">
        <v>241574</v>
      </c>
      <c r="C36" s="14">
        <v>414095</v>
      </c>
      <c r="D36" s="14">
        <v>530095</v>
      </c>
      <c r="E36" s="8">
        <f>D36/C36</f>
        <v>1.28012895591591</v>
      </c>
      <c r="F36" s="8">
        <v>0.0373110671039552</v>
      </c>
    </row>
    <row r="37" ht="21.9" customHeight="1" spans="1:6">
      <c r="A37" s="16" t="s">
        <v>41</v>
      </c>
      <c r="B37" s="14"/>
      <c r="C37" s="14">
        <v>32435</v>
      </c>
      <c r="D37" s="14">
        <v>38835</v>
      </c>
      <c r="E37" s="8">
        <f>D37/C37</f>
        <v>1.19731771234777</v>
      </c>
      <c r="F37" s="8">
        <v>0.273069988526471</v>
      </c>
    </row>
    <row r="38" ht="21.9" customHeight="1" spans="1:6">
      <c r="A38" s="17" t="s">
        <v>42</v>
      </c>
      <c r="B38" s="14"/>
      <c r="C38" s="14"/>
      <c r="D38" s="14"/>
      <c r="E38" s="8"/>
      <c r="F38" s="8"/>
    </row>
    <row r="39" ht="21.9" customHeight="1" spans="1:6">
      <c r="A39" s="17" t="s">
        <v>43</v>
      </c>
      <c r="B39" s="14">
        <v>275000</v>
      </c>
      <c r="C39" s="14">
        <v>35000</v>
      </c>
      <c r="D39" s="14">
        <v>1032</v>
      </c>
      <c r="E39" s="8">
        <f>D39/C39</f>
        <v>0.0294857142857143</v>
      </c>
      <c r="F39" s="8">
        <v>-0.968928764978623</v>
      </c>
    </row>
    <row r="40" ht="21.9" customHeight="1" spans="1:6">
      <c r="A40" s="17" t="s">
        <v>44</v>
      </c>
      <c r="B40" s="14">
        <v>20000</v>
      </c>
      <c r="C40" s="14">
        <v>82549</v>
      </c>
      <c r="D40" s="14">
        <v>119352</v>
      </c>
      <c r="E40" s="8">
        <f>D40/C40</f>
        <v>1.44583217240669</v>
      </c>
      <c r="F40" s="8">
        <v>4.9676</v>
      </c>
    </row>
    <row r="41" ht="21.9" customHeight="1" spans="1:6">
      <c r="A41" s="17" t="s">
        <v>45</v>
      </c>
      <c r="B41" s="14">
        <v>34251</v>
      </c>
      <c r="C41" s="14">
        <v>105890</v>
      </c>
      <c r="D41" s="14">
        <v>105890</v>
      </c>
      <c r="E41" s="8">
        <f>D41/C41</f>
        <v>1</v>
      </c>
      <c r="F41" s="8">
        <v>0.844773519163763</v>
      </c>
    </row>
    <row r="42" ht="21.9" customHeight="1" spans="1:6">
      <c r="A42" s="15" t="s">
        <v>46</v>
      </c>
      <c r="B42" s="14"/>
      <c r="C42" s="14"/>
      <c r="D42" s="14"/>
      <c r="E42" s="8"/>
      <c r="F42" s="8"/>
    </row>
    <row r="43" ht="21.9" customHeight="1" spans="1:6">
      <c r="A43" s="15" t="s">
        <v>47</v>
      </c>
      <c r="B43" s="14">
        <v>45012</v>
      </c>
      <c r="C43" s="14">
        <v>17551</v>
      </c>
      <c r="D43" s="14">
        <v>17551</v>
      </c>
      <c r="E43" s="8">
        <f>D43/C43</f>
        <v>1</v>
      </c>
      <c r="F43" s="8">
        <v>-0.610107741863823</v>
      </c>
    </row>
    <row r="44" ht="21.9" customHeight="1" spans="1:6">
      <c r="A44" s="13" t="s">
        <v>48</v>
      </c>
      <c r="B44" s="14">
        <f>B39+B40+B41+B43+B34+B32</f>
        <v>781822</v>
      </c>
      <c r="C44" s="14">
        <f>C43+C41+C40+C39+C34+C32</f>
        <v>765900</v>
      </c>
      <c r="D44" s="14">
        <f>D32+D34+D38+D39+D40+D41+D43</f>
        <v>892147</v>
      </c>
      <c r="E44" s="8">
        <f>D44/C44</f>
        <v>1.16483483483483</v>
      </c>
      <c r="F44" s="8">
        <v>0.133565938652676</v>
      </c>
    </row>
    <row r="45" spans="1:6">
      <c r="A45" s="18"/>
      <c r="B45" s="18"/>
      <c r="C45" s="18"/>
      <c r="D45" s="18"/>
      <c r="E45" s="18"/>
      <c r="F45" s="18"/>
    </row>
    <row r="46" ht="30" customHeight="1" spans="1:6">
      <c r="A46" s="19" t="s">
        <v>49</v>
      </c>
      <c r="B46" s="19"/>
      <c r="C46" s="19"/>
      <c r="D46" s="19"/>
      <c r="E46" s="19"/>
      <c r="F46" s="19"/>
    </row>
  </sheetData>
  <mergeCells count="3">
    <mergeCell ref="A1:F1"/>
    <mergeCell ref="A2:F2"/>
    <mergeCell ref="A46:F46"/>
  </mergeCells>
  <conditionalFormatting sqref="A9:A22">
    <cfRule type="cellIs" dxfId="0" priority="4" operator="equal">
      <formula>"错误"</formula>
    </cfRule>
    <cfRule type="cellIs" dxfId="0" priority="5" operator="equal">
      <formula>"错误"</formula>
    </cfRule>
    <cfRule type="cellIs" dxfId="0" priority="6" operator="equal">
      <formula>"错误"</formula>
    </cfRule>
  </conditionalFormatting>
  <conditionalFormatting sqref="A28:A31">
    <cfRule type="cellIs" dxfId="0" priority="1" operator="equal">
      <formula>"错误"</formula>
    </cfRule>
    <cfRule type="cellIs" dxfId="0" priority="2" operator="equal">
      <formula>"错误"</formula>
    </cfRule>
    <cfRule type="cellIs" dxfId="0" priority="3" operator="equal">
      <formula>"错误"</formula>
    </cfRule>
  </conditionalFormatting>
  <printOptions horizontalCentered="1" verticalCentered="1"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一般收入1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孙立明</cp:lastModifiedBy>
  <dcterms:created xsi:type="dcterms:W3CDTF">2024-10-27T02:46:00Z</dcterms:created>
  <dcterms:modified xsi:type="dcterms:W3CDTF">2024-11-08T07:15:21Z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15C486F2BF4E4888B7899FC1D70AB363</vt:lpwstr>
  </property>
  <property fmtid="{D5CDD505-2E9C-101B-9397-08002B2CF9AE}" pid="3" name="KSOProductBuildVer">
    <vt:lpwstr>2052-12.1.0.18912</vt:lpwstr>
  </property>
</Properties>
</file>